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https://promotoraenergeticacentro-my.sharepoint.com/personal/planeacion_promotoraenergeticacentro_com/Documents/Documents/OFVV/"/>
    </mc:Choice>
  </mc:AlternateContent>
  <xr:revisionPtr revIDLastSave="109" documentId="13_ncr:1_{F0D7DBAA-FD87-4A31-8303-DAAF925B19FE}" xr6:coauthVersionLast="47" xr6:coauthVersionMax="47" xr10:uidLastSave="{6E5AF6DF-7A3C-4042-8544-D043254F6C92}"/>
  <bookViews>
    <workbookView xWindow="-120" yWindow="-120" windowWidth="20730" windowHeight="11160" xr2:uid="{00C99A38-C379-4536-9E90-9834CF23FBD2}"/>
  </bookViews>
  <sheets>
    <sheet name="Matriz Riesgos Est" sheetId="1" r:id="rId1"/>
    <sheet name="Seguimiento 30-06-22" sheetId="4" r:id="rId2"/>
    <sheet name="Ctrl Cambios" sheetId="2" r:id="rId3"/>
    <sheet name="Tablas" sheetId="3" state="hidden" r:id="rId4"/>
  </sheets>
  <definedNames>
    <definedName name="_xlnm._FilterDatabase" localSheetId="1" hidden="1">'Seguimiento 30-06-22'!$A$5:$J$41</definedName>
    <definedName name="_xlnm.Print_Area" localSheetId="0">'Matriz Riesgos Est'!$A$6:$E$68</definedName>
    <definedName name="RIESGO">Tablas!$B$1:$B$4</definedName>
    <definedName name="VALOR">Tablas!$A$1:$A$5</definedName>
  </definedNames>
  <calcPr calcId="191028"/>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4" l="1"/>
  <c r="J36" i="4"/>
  <c r="J32" i="4"/>
  <c r="J28" i="4"/>
  <c r="J24" i="4"/>
  <c r="J21" i="4"/>
  <c r="J18" i="4"/>
  <c r="J14" i="4"/>
  <c r="J10" i="4"/>
  <c r="J6" i="4"/>
  <c r="G40" i="4"/>
  <c r="G36" i="4"/>
  <c r="G32" i="4"/>
  <c r="G28" i="4"/>
  <c r="G24" i="4"/>
  <c r="G21" i="4"/>
  <c r="G18" i="4"/>
  <c r="G14" i="4"/>
  <c r="G10" i="4"/>
  <c r="G6" i="4"/>
  <c r="D21" i="4"/>
  <c r="D18" i="4"/>
  <c r="D40" i="4"/>
  <c r="D36" i="4"/>
  <c r="D32" i="4"/>
  <c r="D28" i="4"/>
  <c r="D24" i="4"/>
  <c r="D14" i="4"/>
  <c r="D10" i="4"/>
  <c r="D6" i="4"/>
  <c r="V51" i="1"/>
  <c r="V45" i="1"/>
  <c r="V39" i="1"/>
  <c r="V36" i="1"/>
  <c r="V34" i="1"/>
  <c r="V30" i="1"/>
  <c r="V22" i="1"/>
  <c r="V17" i="1"/>
  <c r="V57" i="1"/>
  <c r="V56" i="1"/>
  <c r="V55" i="1"/>
  <c r="V54" i="1"/>
  <c r="V53" i="1"/>
  <c r="V58" i="1"/>
  <c r="V59" i="1"/>
  <c r="V60" i="1"/>
  <c r="V61" i="1"/>
  <c r="V62" i="1"/>
  <c r="V63" i="1"/>
  <c r="V64" i="1"/>
  <c r="V65" i="1"/>
  <c r="V66" i="1"/>
  <c r="V67" i="1"/>
  <c r="V68" i="1"/>
  <c r="V69" i="1"/>
  <c r="V70" i="1"/>
  <c r="V71" i="1"/>
  <c r="V72" i="1"/>
  <c r="N54" i="1"/>
  <c r="N55" i="1"/>
  <c r="N56" i="1"/>
  <c r="N57" i="1"/>
  <c r="N58" i="1"/>
  <c r="N59" i="1"/>
  <c r="N60" i="1"/>
  <c r="N61" i="1"/>
  <c r="N62" i="1"/>
  <c r="N63" i="1"/>
  <c r="N64" i="1"/>
  <c r="N65" i="1"/>
  <c r="N66" i="1"/>
  <c r="N67" i="1"/>
  <c r="N68" i="1"/>
  <c r="N69" i="1"/>
  <c r="N70" i="1"/>
  <c r="N71" i="1"/>
  <c r="N72" i="1"/>
  <c r="N53" i="1"/>
  <c r="N51" i="1"/>
  <c r="N45" i="1"/>
  <c r="N39" i="1"/>
  <c r="N36" i="1"/>
  <c r="N34" i="1"/>
  <c r="N30" i="1"/>
  <c r="N22" i="1"/>
  <c r="N17" i="1"/>
  <c r="N14" i="1"/>
  <c r="N10" i="1"/>
  <c r="V14" i="1" l="1"/>
  <c r="V18" i="1"/>
  <c r="V26" i="1"/>
  <c r="V38" i="1"/>
  <c r="V42" i="1"/>
  <c r="V46" i="1"/>
  <c r="V50" i="1"/>
  <c r="V10" i="1"/>
</calcChain>
</file>

<file path=xl/sharedStrings.xml><?xml version="1.0" encoding="utf-8"?>
<sst xmlns="http://schemas.openxmlformats.org/spreadsheetml/2006/main" count="403" uniqueCount="232">
  <si>
    <t>IDENTIFICACIÓN DEL RIESGO</t>
  </si>
  <si>
    <t>ANÁLISIS DEL RIESGO INHERENTE</t>
  </si>
  <si>
    <t>EVALUACIÓN DEL RIESGO</t>
  </si>
  <si>
    <t xml:space="preserve"> TRATAMIENTO DEL RIESGO</t>
  </si>
  <si>
    <t>RIESGO RESIDUAL</t>
  </si>
  <si>
    <t>OBSERVACIONES</t>
  </si>
  <si>
    <t>COD</t>
  </si>
  <si>
    <t>RIESGO</t>
  </si>
  <si>
    <t>CAUSA</t>
  </si>
  <si>
    <t>CONSECUENCIA</t>
  </si>
  <si>
    <t>PROCESO RESPONSABLE</t>
  </si>
  <si>
    <t>OBJETIVO(S) ESTRATÉGICO(S) AFECTADO(S)</t>
  </si>
  <si>
    <t>PROBABILIDAD</t>
  </si>
  <si>
    <t>TIEMPO DE LA POSIBLE OCURRENCIA</t>
  </si>
  <si>
    <t>IMPACTO</t>
  </si>
  <si>
    <t>RIESGO DE PROCESO</t>
  </si>
  <si>
    <t>GESTIÓN INTEGRAL DEL RIESGO</t>
  </si>
  <si>
    <t>INICIATIVAS ESTRATÉGICAS</t>
  </si>
  <si>
    <t>CALIFICACIÓN IMPACTO</t>
  </si>
  <si>
    <t>RIESGO RESIDUAL (PxI)</t>
  </si>
  <si>
    <t>SOCIO AMBIENTAL</t>
  </si>
  <si>
    <t>REPUTACIONAL Y LEGAL</t>
  </si>
  <si>
    <t>PERSONAS</t>
  </si>
  <si>
    <t>FINANCIERO</t>
  </si>
  <si>
    <t xml:space="preserve">RIESGO INHERENTE </t>
  </si>
  <si>
    <t>MATRIZ DE RIESGOS ESTRATÉGICA</t>
  </si>
  <si>
    <t>Código</t>
  </si>
  <si>
    <t>Versión</t>
  </si>
  <si>
    <t>Fecha</t>
  </si>
  <si>
    <t>CONTROL DE CAMBIOS</t>
  </si>
  <si>
    <t>ITEM</t>
  </si>
  <si>
    <t>VERSION</t>
  </si>
  <si>
    <t>FECHA</t>
  </si>
  <si>
    <t>OBSERVACION</t>
  </si>
  <si>
    <t>Actualizacion formato F-024</t>
  </si>
  <si>
    <t>Actualizacion codificación PE-MT-001</t>
  </si>
  <si>
    <t>PE-MT-001</t>
  </si>
  <si>
    <t>BAJO</t>
  </si>
  <si>
    <t>MODERADO</t>
  </si>
  <si>
    <t>ALTO</t>
  </si>
  <si>
    <t>EXTREMO</t>
  </si>
  <si>
    <t>INTERPRETACION RIESGO RESIDUAL</t>
  </si>
  <si>
    <t>FECHA DE CREACIÓN:</t>
  </si>
  <si>
    <t>CUANTIFICACIÒN IMPACTO</t>
  </si>
  <si>
    <t>INTERPRETACION DE RIESGO INHERENTE</t>
  </si>
  <si>
    <t>Deterioro patrimonial por encima del 50%</t>
  </si>
  <si>
    <t xml:space="preserve">1. Cierre del Negocio
2. Posibles investigaciones y  sanciones por parte de los entes de control 
3. Riesgo reputacional </t>
  </si>
  <si>
    <t xml:space="preserve">El riesgo es posible que se materialice en el 2023 por la ausencia de capitalización requerida para el presupuesto de la Promotora por parte de los accionistas </t>
  </si>
  <si>
    <t xml:space="preserve">Imposibilidad de materializar negocios con socios o aliados estratégicos </t>
  </si>
  <si>
    <t>Incumplimiento del plan estratégico definido</t>
  </si>
  <si>
    <t xml:space="preserve">Liquidez de la Empresa </t>
  </si>
  <si>
    <t>Riesgo de liquidez</t>
  </si>
  <si>
    <t>No capitalización de la promotora antes de llegar a punto de equilibrio</t>
  </si>
  <si>
    <t>1. Cierre del negocio 
2. Posibles Hallazgos, investigaciones y/o sanciones por parte de los entes de control 
3. Desfinanciación de los proyectos 
4 Pérdida de credibilidad por parte de los grupos de interés (proveedores, colaboradores, aliados estratégicos)</t>
  </si>
  <si>
    <t xml:space="preserve">El riesgo es posible que se materialice en el 2022 y 2023 por la ausencia de pago de la capitalización aprobada en el presupuesto de la Promotora por parte de los accionistas </t>
  </si>
  <si>
    <t xml:space="preserve">No cumplimiento de la política de austeridad en el gasto </t>
  </si>
  <si>
    <t xml:space="preserve">Retraso en los pagos por parte de los socios en caso de capitalización y/o de los clientes en el desarrollo de los proyectos </t>
  </si>
  <si>
    <t>No materialización del Proyecto Miel II</t>
  </si>
  <si>
    <t xml:space="preserve">No consecución del Aliado Estratégico </t>
  </si>
  <si>
    <t>Oposición de las comunidades</t>
  </si>
  <si>
    <t xml:space="preserve">Acciones de los opositores ambientales </t>
  </si>
  <si>
    <t xml:space="preserve">Materialización de la matriz de riesgo del proyecto </t>
  </si>
  <si>
    <t>Aspectos técnicos del proyecto</t>
  </si>
  <si>
    <t xml:space="preserve">Riesgo Reputacional </t>
  </si>
  <si>
    <t>Incumplimiento de los compromisos organizacionales ante los grupos de interés</t>
  </si>
  <si>
    <t xml:space="preserve">Por efectos de la desinformación y debido a los limitados recursos para el rubro de publicidad y comunicaciones nos vemos limitados al cumplimiento de la meta del plan de comunicaciones </t>
  </si>
  <si>
    <t xml:space="preserve">Acciones indebidas  relacionadas con la  política de transparencia e integridad, Derechos humanos, Estándares laborales, asuntos medio ambientales </t>
  </si>
  <si>
    <t xml:space="preserve">Inadecuada gestión de la crisis </t>
  </si>
  <si>
    <t>Sanciones legales</t>
  </si>
  <si>
    <t xml:space="preserve">Fallas en la comunicación con los grupos de interés </t>
  </si>
  <si>
    <t xml:space="preserve">Posibles incumplimientos contractuales </t>
  </si>
  <si>
    <t xml:space="preserve">Desinformación por parte de las medios de comunicación </t>
  </si>
  <si>
    <t>Incumplimiento en las políticas de protección de datos</t>
  </si>
  <si>
    <t>Riesgo del sector</t>
  </si>
  <si>
    <t>Precios futuros de energía</t>
  </si>
  <si>
    <t>Inestabilidad normativa y regulatoria</t>
  </si>
  <si>
    <t>Déficit fiscal del país</t>
  </si>
  <si>
    <t xml:space="preserve">Riesgo Ambiental </t>
  </si>
  <si>
    <t>Eventos naturales</t>
  </si>
  <si>
    <t xml:space="preserve">1. Afectación de los ecosistemas
2. Afectación de los ingresos de la organización
3. Inviabilidad  Ambiental 
4. Afectación de la reputación
5. Sobrecostos en la ejecución de proyectos
6. Atraso en los cronogramas de ejecución de los proyectos </t>
  </si>
  <si>
    <t xml:space="preserve">Los eventos de la naturaliza son inciertos y tienen periodos de repetición largos, y adicionalmente los proyectos de la promotora no se encuentran en una fase de operación donde requieran de un control ambiental permanente </t>
  </si>
  <si>
    <t>Incumplimiento de la normatividad ambiental</t>
  </si>
  <si>
    <t xml:space="preserve">Riesgo Social </t>
  </si>
  <si>
    <t>Ataque contra la infraestructura y/o personas</t>
  </si>
  <si>
    <t>1. Afectación de la calidad de vida de la población
2. Afectación de los ingresos de la organización
3. Inviabilidad de los proyectos por temas Sociales
4. Retraso en los cronogramas de los proyectos
5. Afectación de la reputación
6. Sobrecostos en la ejecución de proyectos</t>
  </si>
  <si>
    <t xml:space="preserve">No desarrollar el plan de gestión social y comunicaciones en todas las fases del proyecto </t>
  </si>
  <si>
    <t>Mecanismos de participación ciudadana y/o manifestaciones sociales y/o comunidades organizadas en contra del actuar de Promotora o sus proyectos</t>
  </si>
  <si>
    <t xml:space="preserve">Riesgo Técnico operativo - Proyectos del sector energético </t>
  </si>
  <si>
    <t>Proyectos que no generen la rentabilidad mínima requerida</t>
  </si>
  <si>
    <t>1. Pérdidas económicas
2. Pérdida de credibilidad en los grupos de interés
3. Sanciones y/o demandas por incumplimientos de compromisos legales
4. Dificultad para finalizar los proyectos en su etapa de estructuración y licenciamiento 
5. Afectación de la reputación</t>
  </si>
  <si>
    <t>Debido a que los proyectos tiene proyecciones de desarrollo acordes al plan estratégico de la Promotora establecido hasta el 2025</t>
  </si>
  <si>
    <t xml:space="preserve">No desarrollo o demoras en los proyectos por falta de recursos </t>
  </si>
  <si>
    <t xml:space="preserve">Malas prácticas organizacionales que impiden que se agoten todos los procedimientos establecidos. </t>
  </si>
  <si>
    <t>Debilidad en el seguimiento técnico y legal</t>
  </si>
  <si>
    <t>Planeación inadecuada del proyecto</t>
  </si>
  <si>
    <t>No desarrollar el plan de gestión social, ambiental  y comunicaciones</t>
  </si>
  <si>
    <t xml:space="preserve">Afectación de la competitividad empresarial </t>
  </si>
  <si>
    <t>Tiempos de respuesta a los requerimientos del mercado</t>
  </si>
  <si>
    <t>1. Afectación de la reputación corporativa
2. Obstaculización para la consecución de nuevos negocios
3. Incumplimiento de metas y objetivos organizacionales
4. Multas, sanciones e investigaciones
5 Disminución de la rentabilidad de los proyectos
6. Proyectos financieramente inviables</t>
  </si>
  <si>
    <t>Inadecuada gestión administrativa</t>
  </si>
  <si>
    <t>Pérdida de apoyo y credibilidad por parte de los accionistas</t>
  </si>
  <si>
    <t xml:space="preserve">Definición, difusión y cumplimiento de los roles en la organización </t>
  </si>
  <si>
    <t xml:space="preserve">Demora en la toma de decisiones </t>
  </si>
  <si>
    <t>Impuestos y tributos departamentales y municipales</t>
  </si>
  <si>
    <t xml:space="preserve">Riesgo político </t>
  </si>
  <si>
    <t xml:space="preserve">Cambios de gobierno - cambio de administración departamental </t>
  </si>
  <si>
    <t xml:space="preserve">1. Cierre del Negocio
2. Pérdidas Económicas 
3. Afectación a la viabilidad de los proyectos 
4. Posibles sanciones, investigaciones y multas por parte de los entes de control </t>
  </si>
  <si>
    <t xml:space="preserve">Cambios de gobierno - viabilidad de proyectos </t>
  </si>
  <si>
    <t>NA</t>
  </si>
  <si>
    <t xml:space="preserve">  - Realizar un seguimiento trimestral y minucioso al cumplimiento de los planes de acción derivados de la planeación estratégica 
- Realizar una gestión comercial para consecución de socios o aliados estratégicos </t>
  </si>
  <si>
    <t xml:space="preserve"> - Seguimiento a la matriz de riesgo del proyecto 
- Inversiones de sostenimiento al proyecto para mantenerlo vigente
- Monitorear los precios futuros de energía 
- Flexibilización de las condiciones de negociación para la consecución de aliado estratégico </t>
  </si>
  <si>
    <t xml:space="preserve"> - Evaluar alternativas de negocio 
- Propiciar alianzas estratégicas </t>
  </si>
  <si>
    <t xml:space="preserve"> - Monitorear los precios futuros de energía 
- Buscar esquemas de negocio que no tengas una afectación alta por la variabilidad de los precios de mercado de energía </t>
  </si>
  <si>
    <t xml:space="preserve"> - Monitoreo y seguimiento constante a los cronogramas de desarrollo de cada proyecto 
- Seguimiento trimestral a los planes de acción 
- Asignación de los recursos necesarios para el cumplimiento de los avances planteados </t>
  </si>
  <si>
    <t xml:space="preserve"> - Relacionamiento de alto nivel 
- Seguimiento y monitoreo a la estrategia de la organización </t>
  </si>
  <si>
    <t>Póliza de Directores y Administradores</t>
  </si>
  <si>
    <t>CUMPLE</t>
  </si>
  <si>
    <t>SI</t>
  </si>
  <si>
    <t>NO</t>
  </si>
  <si>
    <t>SEGUIMIENTO A LA MATRIZ DE RIESGOS ESTRATÉGICA</t>
  </si>
  <si>
    <t>TRATAMIENTO</t>
  </si>
  <si>
    <t>%</t>
  </si>
  <si>
    <t xml:space="preserve">  - Realizar un seguimiento trimestral y minucioso al cumplimiento de los planes de acción derivados de la planeación estratégica</t>
  </si>
  <si>
    <t xml:space="preserve"> - Realizar una gestión comercial para consecución de socios o aliados estratégicos </t>
  </si>
  <si>
    <t xml:space="preserve"> - Estructurar modelo de costos ABC para incorporar en el control y seguimiento de los proyectos</t>
  </si>
  <si>
    <t xml:space="preserve"> - Propiciar alianzas estrategias </t>
  </si>
  <si>
    <t xml:space="preserve"> - Política de pagos </t>
  </si>
  <si>
    <t xml:space="preserve"> - Proceso de capitalización en enero del 2022</t>
  </si>
  <si>
    <t xml:space="preserve"> - Cumplimiento al PAC</t>
  </si>
  <si>
    <t xml:space="preserve"> - Seguimiento a la matriz de riesgo del proyecto</t>
  </si>
  <si>
    <t xml:space="preserve"> - Inversiones de sostenimiento al proyecto para mantenerlo vigente</t>
  </si>
  <si>
    <t xml:space="preserve"> - Monitorear los precios futuros de energía</t>
  </si>
  <si>
    <t xml:space="preserve"> - Flexibilización de las condiciones de negociación para la consecución de aliado estratégico</t>
  </si>
  <si>
    <t xml:space="preserve"> - Evaluar alternativas de negocio</t>
  </si>
  <si>
    <t xml:space="preserve"> - Propiciar alianzas estratégicas </t>
  </si>
  <si>
    <t xml:space="preserve"> - Constante monitoreo de medios </t>
  </si>
  <si>
    <t xml:space="preserve"> - Gestión de redes sociales, cuñas y pautas</t>
  </si>
  <si>
    <t xml:space="preserve"> - Buscar esquemas de negocio que no tengas una afectación alta por la variabilidad de los precios de mercado de energía</t>
  </si>
  <si>
    <t xml:space="preserve"> - Realizar relacionamiento de alto nivel </t>
  </si>
  <si>
    <t xml:space="preserve"> - Monitorear los cambios normativos y analizar el impacto en el negocio </t>
  </si>
  <si>
    <t xml:space="preserve"> - Atención oportuna a los requerimientos de la ANLA </t>
  </si>
  <si>
    <t xml:space="preserve">  - Evaluación previa a requisitos ambientales en cada proyecto</t>
  </si>
  <si>
    <t xml:space="preserve">  - Tener un plan de emergencia y contingencia</t>
  </si>
  <si>
    <t xml:space="preserve"> - Realizar el análisis de los componente social durante la debida diligencia de los proyectos que adelanta la Promotora
- Apoyar la recuperación económica</t>
  </si>
  <si>
    <t xml:space="preserve"> - Realizar el análisis de los componente social durante la debida diligencia de los proyectos que adelanta la Promotora</t>
  </si>
  <si>
    <t xml:space="preserve"> - Apoyar la recuperación económica</t>
  </si>
  <si>
    <t xml:space="preserve"> - Monitoreo y seguimiento constante a los cronogramas de desarrollo de cada proyecto </t>
  </si>
  <si>
    <t xml:space="preserve"> - Seguimiento trimestral a los planes de acción</t>
  </si>
  <si>
    <t xml:space="preserve"> - Asignación de los recursos necesarios para el cumplimiento de los avances planteados </t>
  </si>
  <si>
    <t xml:space="preserve"> - Consecución de financiación para el desarrollo de proyectos</t>
  </si>
  <si>
    <t xml:space="preserve"> - Realizar la gestión comercial para la consecución de nuevos negocios</t>
  </si>
  <si>
    <t xml:space="preserve"> - Actualización de los estatutos de la Promotora y del Manual de Contratación</t>
  </si>
  <si>
    <t xml:space="preserve"> - Reformular el modelo organizacional</t>
  </si>
  <si>
    <t xml:space="preserve"> - Formular la estrategia de capacitación y desarrollo</t>
  </si>
  <si>
    <t xml:space="preserve"> - Relacionamiento de alto nivel</t>
  </si>
  <si>
    <t xml:space="preserve"> - Seguimiento y monitoreo a la estrategia de la organización </t>
  </si>
  <si>
    <t xml:space="preserve">Riesgo de insolvencia del negocio - No cumplir con la hipótesis de negocio en marcha </t>
  </si>
  <si>
    <t xml:space="preserve">  - Seguimiento al flujo de caja proyectado mensual</t>
  </si>
  <si>
    <t xml:space="preserve"> - Asignación de recursos para el cumplimiento del plan de comunicaciones establecido </t>
  </si>
  <si>
    <t xml:space="preserve"> - Gestiones de alto nivel en temas de comunicaciones </t>
  </si>
  <si>
    <t xml:space="preserve"> - Gestión social permanente en la zona que permita dar información oportuna y de calidad a los grupos de interés</t>
  </si>
  <si>
    <t xml:space="preserve"> - Estructurar un plan de comunicaciones claro y oportuno con los diferentes grupos de interés</t>
  </si>
  <si>
    <t xml:space="preserve"> - Participación en agremiaciones de empresas del sector que permitan una participación en bloque para estas situaciones</t>
  </si>
  <si>
    <t xml:space="preserve"> - Formación a la comunidad y demás grupos de interés en temas técnicos, sociales y ambientales</t>
  </si>
  <si>
    <t xml:space="preserve"> - A través de gestiones de alto nivel presentar a la asamblea departamental la exoneración de los impuestos y tributos aprobados mediante ordenanzas para los diferentes proyectos que tiene la Promotora dentro de su objeto social</t>
  </si>
  <si>
    <t xml:space="preserve"> - A través de los seguimientos a los planes de acción y al Plan Estratégico mostrar los avances significativos en el cumplimiento de la metas planteadas a lograr el punto de equilibrio en el año 2024 - 2025</t>
  </si>
  <si>
    <t xml:space="preserve"> - Estructurar el plan financiero y estructurar las políticas de gestión financiera de los proyectos</t>
  </si>
  <si>
    <t xml:space="preserve"> - Gestión de la rentabilidad de inversiones </t>
  </si>
  <si>
    <t xml:space="preserve"> - Realizar actividades de promoción y campañas para dar a conocer la Promotora</t>
  </si>
  <si>
    <t xml:space="preserve"> - Evaluar permanentemente el entorno</t>
  </si>
  <si>
    <t xml:space="preserve"> - Establecer metas de reducción de gases de efecto invernadero de los proyectos que adelante la Promotora </t>
  </si>
  <si>
    <t xml:space="preserve"> - Articular la gestión de los proyectos, obras con el fin de  obtener resultados efectivos y sostenibles que aporten valor a la organización</t>
  </si>
  <si>
    <t xml:space="preserve"> - Realizar las gestiones administrativas, ambientales, sociales y técnicas pertinentes</t>
  </si>
  <si>
    <t xml:space="preserve"> - Proveer los mecanismos y herramientas necesarias para desarrollar un sistema de innovación efectivo que le aporte a la generación de valor organizacional </t>
  </si>
  <si>
    <t xml:space="preserve"> - Agilidad y eficacia en los proceso de adquisición de bienes y servicios</t>
  </si>
  <si>
    <t xml:space="preserve"> - Realizar el análisis de los componente ambiental durante la debida diligencia de los proyectos que adelanta la Promotora</t>
  </si>
  <si>
    <t>En caso de una insolvencia se generaría una pérdida de económica 15.000 M debido al capital suscrito y pagado de la Promotora</t>
  </si>
  <si>
    <t xml:space="preserve"> - Estructurar el plan financiero y estructurar las políticas de gestión financiera de los proyectos
- Estructurar modelo de costos ABC para incorporar en el control y seguimiento de los proyectos 
- Gestión de la rentabilidad de inversiones 
- Propiciar alianzas estrategias </t>
  </si>
  <si>
    <t xml:space="preserve">Debido a que los ingresos de la Promotora en un alto porcentaje provienen vía capitalización, el no cumplimiento de esta en los plazos establecidos afecta directamente el flujo de caja de la empresa.  </t>
  </si>
  <si>
    <t xml:space="preserve">  - Seguimiento al flujo de caja proyectado mensual  
- Política de pagos 
- Proceso de capitalización en enero del 2022 
- Cumplimiento al PAC</t>
  </si>
  <si>
    <t xml:space="preserve">1. Materialización del riesgo reputacional 
2. Posibles investigaciones y sanciones por parte de los entes de control 
3. Posibles detrimento patrimonial por pérdida de la inversión 
4. Afectación a la matriz energética del país 
5 Mayores costos en el proyecto </t>
  </si>
  <si>
    <t xml:space="preserve">Teniendo en cuenta el desarrollo de las FNCE y su continua evolución, los precios de mercado no son favorables en el mediano plazo lo que no permitiría un cierre financiero del proyecto y afectaría completamente la viabilidad generando un desistimiento en el proyecto  </t>
  </si>
  <si>
    <t>El desistimiento en el proyecto y su inviabilidad financiera generarían una pérdida financiera aproximadamente de 60.000 M</t>
  </si>
  <si>
    <t xml:space="preserve">1. Rechazo de los grupos de interés hacía la empresa
2. Dificultad para materializar nuevos negocios y desarrollo de proyectos
3. Afectación de los ingresos de la empresa
4. Demandas y sanciones
5. Posibles procesos administrativos sancionatorios </t>
  </si>
  <si>
    <t>De acuerdo a la desinformación, manejo de crisis y retraso en la ejecución del plan de comunicaciones, el impacto es intermedio</t>
  </si>
  <si>
    <t xml:space="preserve"> - Asignación de recursos para el cumplimiento del plan de comunicaciones establecido 
- Constante monitoreo de medios 
- Gestiones de alto nivel en temas de comunicaciones </t>
  </si>
  <si>
    <t xml:space="preserve"> - Gestión de redes sociales, cuñas y pautas
- Realizar actividades de promoción y campañas para dar a conocer la Promotora</t>
  </si>
  <si>
    <t>1. Inviabilidad y/o dificultad para materializar proyectos 
2. Pérdidas económicas 
3. Pérdida de competitividad
4. Afectación a los ingresos de Promotora 
5. Endurecimiento de condiciones para el licenciamiento ambiental de proyectos de generación</t>
  </si>
  <si>
    <t xml:space="preserve">Teniendo en cuenta el desarrollo de las FNCE y su continua evolución y la cantidad de proyecto en desarrollo, generaría una sobre instalación con una baja en los precios de mercado  en el corto y mediano plazo   </t>
  </si>
  <si>
    <t>Teniendo en cuenta  que por precios de energía y sobre instalación de FNCE, se verían afectados los ingresos proyectados generando un incumplimiento del plan estratégico</t>
  </si>
  <si>
    <t xml:space="preserve"> - Realizar relacionamiento de alto nivel 
- Evaluar permanentemente el entorno 
- Monitorear los cambios normativos y analizar el impacto en el negocio </t>
  </si>
  <si>
    <t>Sobre instalación del sector</t>
  </si>
  <si>
    <t>Dado que el único proyecto que tiene en este momento licencia ambiental es Miel II, el impacto financiero por materialización del riesgo ambiental es alto por la cuantía invertida en el proyecto</t>
  </si>
  <si>
    <t xml:space="preserve"> - Atención oportuna a los requerimientos de la ANLA 
 - Evaluación previa a requisitos ambientales en cada proyecto 
 - Tener un plan de emergencia y contingencia 
 - Gestión social permanente en la zona que permita dar información oportuna y de calidad a los grupos de interés</t>
  </si>
  <si>
    <t>Dada la tendencia de los movimientos ambientalistas tanto en la región como a nivel nacional en contra de cualquier tipo de desarrollo (minería, aguacate, hidroeléctrica)</t>
  </si>
  <si>
    <t xml:space="preserve">Debido a la desinformación de estos grupos en los diferentes medios (redes sociales) se genera un alto impacto reputacional por mala prensa y adicional la inviabilidad social generaría una pérdida financiera de la inversión realizada en el proyecto </t>
  </si>
  <si>
    <t xml:space="preserve"> - Estructurar un plan de comunicaciones claro y oportuno con los diferentes grupos de interés 
- Participación en agremiaciones de empresas del sector que permitan una participación en bloque para estas situaciones 
- Formación a la comunidad y demás grupos de interés en temas técnicos, sociales y ambientales 
- Gestión social permanente en la zona que permita dar información oportuna y de calidad a los grupos de interés</t>
  </si>
  <si>
    <t xml:space="preserve">El incumpliento de los cronogramas generan una afectación a los compromisos adquiridos con los grupos de interés </t>
  </si>
  <si>
    <t xml:space="preserve"> - Articular la gestión de los proyectos, obras con el fin de  obtener resultados efectivos y sostenibles que aporten valor a la organización
- Realizar las gestiones administrativas, ambientales, sociales y técnicas pertinentes
- Consecución de financiación para el desarrollo de proyectos 
- Realizar la gestión comercial para la consecución de nuevos negocios </t>
  </si>
  <si>
    <t xml:space="preserve">debido a la  carga impositiva alta y manual de contratación restringido, adicional a la fase preoperativa </t>
  </si>
  <si>
    <t xml:space="preserve">Teniendo en cuenta los impuestos y tributos que debe pagar la promotora de acuerdo con las ordenanzas de la asamblea departamental, nuestra participación en los proyectos encarece el costo de los mismo, generando así una obstaculización para la consecución y desarrollo, con lo que podríamos incumplir el plan estratégico definido </t>
  </si>
  <si>
    <t xml:space="preserve"> - A través de gestiones de alto nivel presentar a la asamblea departamental la exoneración de los impuestos y tributos aprobados mediante ordenanzas para los diferentes proyectos que tiene la Promotora dentro de su objeto social
- Actualización de los estatutos de la Promotora y del Manual de Contratación  </t>
  </si>
  <si>
    <t xml:space="preserve"> - Reformular el modelo organizacional 
- Proveer los mecanismos y herramientas necesarias para desarrollar un sistema de innovación efectivo que le aporte a la generación de valor organizacional 
- Agilidad y eficacia en los proceso de adquisición de bienes y servicios z
- Formular la estrategia de capacitación y desarrollo</t>
  </si>
  <si>
    <t xml:space="preserve">Dado que los cambios de gobierno se realizan cada 4 años y que el próximo cambio será a partir del 1 enero del 2024 </t>
  </si>
  <si>
    <t xml:space="preserve">el cierre de la empresa llevaría a las pérdidas de las inversiones realizadas en el proyectos que desarrolla la promotora, desencadenarían en posibles hallazgos fiscales y penales </t>
  </si>
  <si>
    <t xml:space="preserve"> - Realizar el análisis de los componente ambiental durante la debida diligencia de los proyectos que adelanta la Promotora
- Establecer metas de reducción de gases de efecto invernadero de los proyectos que adelante la Promotora </t>
  </si>
  <si>
    <t>RIESGO INHERENTE</t>
  </si>
  <si>
    <t>Etiquetas de fila</t>
  </si>
  <si>
    <t>Total general</t>
  </si>
  <si>
    <t>Cuenta de SOCIO AMBIENTAL</t>
  </si>
  <si>
    <t>Cuenta de PROBABILIDAD</t>
  </si>
  <si>
    <t>Aunque Se han cumplido el 100% de las iniciativas estratégicas y las acciones de gestión integral de riesgo, no disminuye su impacto en 2 como lo dice el procedimiento, esto debido a que es un riesgo externo que no es del pleno control de la empresa</t>
  </si>
  <si>
    <t>PROYECTOS HIDROELÉCTRICOS Y PCH'S</t>
  </si>
  <si>
    <t>Hacer que la organización se desenvuelva con efectividad, garantizando las mejores decisiones financieras
Generar oportunidades de inversión para la Promotora, con el fin de garantizar su sostenibilidad financiera.
Garantizar el cumplimiento y la efectiva gestión del riesgo, los controles y el fortalecimiento del autocontrol, la autoevaluación.</t>
  </si>
  <si>
    <t>Continuo seguimiento a los Indicadores de rentabilidad, liquidez, rotación de cartera y eficiencia en el recaudo.
Garantizar el cumplimiento y la efectiva gestión del riesgo, los controles y el fortalecimiento del autocontrol, la autoevaluación.</t>
  </si>
  <si>
    <t>Consecución del socio estratégico para el desarrollo integral del proyecto Miel II - construcción, puesta en operación y AOM del proyecto.
Garantizar el cumplimiento y la efectiva gestión del riesgo, los controles y el fortalecimiento del autocontrol, la autoevaluación.</t>
  </si>
  <si>
    <t>Garantizar el cumplimiento y la efectiva gestión del riesgo, los controles y el fortalecimiento del autocontrol, la autoevaluación.
Dar cumplimiento a los criterios de intervención social y ambiental establecidos por la Promotora para el desarrollo de sus proyectos.
Apoyar la mitigación del cambio climático en línea con las metas Departamentales y de país para el año 2025 y avanzar en la consolidación de territorios sostenibles.</t>
  </si>
  <si>
    <t>Dar cumplimiento a los criterios de intervención social y ambiental establecidos por la Promotora para el desarrollo de sus proyectos.
Apoyar la mitigación del cambio climático en línea con las metas Departamentales y de país para el año 2025 y avanzar en la consolidación de territorios sostenibles.
Garantizar el cumplimiento y la efectiva gestión del riesgo, los controles y el fortalecimiento del autocontrol, la autoevaluación.</t>
  </si>
  <si>
    <t>Generar oportunidades de inversión para la Promotora, con el fin de garantizar su sostenibilidad financiera.
Instalar una potencia de generación hídrica igual o mayor a 6 MW en el año 2025, con Fuentes No Convencionales de Energía Renovables – FNCER, que al final se obtenga un activo de generación que entregue una rentabilidad que pueda ser aprovechada en los siguientes 30 años.
Ejecución de al menos (3) proyectos de fuentes no convencionales de energía cada año, en instituciones oficiales o privadas con recursos del cliente, de potencia mínima 100 KW con el fin de incrementar los ingresos de la Promotora.
Ejecutar al menos 10 proyectos de AOM y/o modernización de alumbrado público para 2025, con el fin de incrementar los ingresos de la Promotora.
Garantizar el cumplimiento y la efectiva gestión del riesgo, los controles y el fortalecimiento del autocontrol, la autoevaluación. 
Dotar a la Promotora de las capacidades para ser competitiva.
Consolidar la gestión jurídica de la Promotora.</t>
  </si>
  <si>
    <t>Generar oportunidades de inversión para la Promotora, con el fin de garantizar su sostenibilidad financiera.
Garantizar el cumplimiento de los objetivos estratégicos
Consecución del socio estratégico para el desarrollo integral del proyecto Miel II - construcción, puesta en operación y AOM del proyecto.
Ejecución de al menos (3) proyectos de fuentes no convencionales de energía cada año, en instituciones oficiales o privadas con recursos del cliente, de potencia mínima 100 KW con el fin de incrementar los ingresos de la Promotora.
Garantizar el cumplimiento y la efectiva gestión del riesgo, los controles y el fortalecimiento del autocontrol, la autoevaluación.
Consolidar la gestión jurídica de la Promotora.</t>
  </si>
  <si>
    <t>Garantizar el cumplimiento de los objetivos estratégicos
Diseñar e implementar estratégias de relacionamiento con nuestros grupos de interés con el propósito de elevar los niveles de reputación de la Promotora.
Garantizar el cumplimiento y la efectiva gestión del riesgo, los controles y el fortalecimiento del autocontrol, la autoevaluación.
Dotar a la Promotora de las capacidades para ser competitiva.
Consolidar la gestión jurídica de la Promotora.
Alinear todas las acciones que integran la gestión del Talento Humano con los objetivos
institucionales de la entidad en procura de mantener y mejorar las condiciones
que favorezcan el desarrollo integral y bienestar de nuestros colaboradores</t>
  </si>
  <si>
    <t>Generar oportunidades de inversión para la Promotora, con el fin de garantizar su  sostenibilidad financiera.
Instalar una potencia de generación hídrica igual o mayor a 6 MW en el año 2025, con Fuentes No Convencionales de Energía Renovables – FNCER, que al final se obtenga un activo de generación que entregue una rentabilidad que pueda ser aprovechada en los siguientes 30 años.
Ejecución de al menos (3) proyectos de fuentes no convencionales de energía cada año, en instituciones oficiales o privadas con recursos del cliente, de potencia mínima 100 KW con el fin de incrementar los ingresos de la Promotora.
Ejecutar al menos 10 proyectos de AOM y/o modernización de alumbrado público para 2025, con el fin de incrementar los ingresos de la Promotora.
Garantizar el cumplimiento y la efectiva gestión del riesgo, los controles y el fortalecimiento del autocontrol, la autoevaluación.
Dotar a la Promotora de las capacidades para ser competitiva.
Consolidar la gestión jurídica de la Promotora.
Alinear todas las acciones que integran la gestión del Talento Humano con los objetivos
institucionales de la entidad en procura de mantener y mejorar las condiciones
que favorezcan el desarrollo integral y bienestar de nuestros colaboradores</t>
  </si>
  <si>
    <t>Diseñar e implementar estratégias de relacionamiento con nuestros grupos de interés con el propósito de elevar los niveles de reputación de la Promotora.
Consecución del socio estratégico para el desarrollo integral del proyecto Miel II - construcción, puesta en operación y AOM del proyecto.
Ejecución de al menos (3) proyectos de fuentes no convencionales de energía cada año, en instituciones oficiales o privadas con recursos del cliente, de potencia mínima 100 KW con el fin de incrementar los ingresos de la Promotora.
Ejecutar al menos 10 proyectos de AOM y/o modernización de alumbrado público para 2025, con el fin de incrementar los ingresos de la Promotora.
Garantizar el cumplimiento de los objetivos estratégicos.
Diseñar e implementar estratégias de relacionamiento con nuestros grupos de interés con el propósito de elevar los niveles de reputación de la Promotora.
Garantizar el cumplimiento y la efectiva gestión del riesgo, los controles y el fortalecimiento del autocontrol, la autoevaluación.
Dotar a la Promotora de las capacidades para ser competitiva.
Alinear todas las acciones que integran la gestión del Talento Humano con los objetivos
institucionales de la entidad en procura de mantener y mejorar las condiciones
que favorezcan el desarrollo integral y bienestar de nuestros colaboradores</t>
  </si>
  <si>
    <t>PLANEACION ESTRATÉGICA
GESTION FINANCIERA</t>
  </si>
  <si>
    <t>PLANEACIÓN ESTRATÉGICA 
GESTIÓN FINANCIERA</t>
  </si>
  <si>
    <t>PLANEACIÓN ESTRATÉGICA
GESTIÓN AMBIENTAL 
GESTIÓN JURÍDICA
COMUNICACIÓN Y MERCADEO
GESTION COMERCIAL</t>
  </si>
  <si>
    <t>PLANEACIÓN ESTRATÉGICA
PROYECTOS HIDROELÉCTRICOS
EFICIENCIA ENÉRGETICA
ALUMBRADO PUBLICO
GESTION JURÍDICA
GESTIÓN FINANCIERA
GESTION COMERCIAL</t>
  </si>
  <si>
    <t>PLANEACIÓN ESTRATÉGICA
GESTIÓN FINANCIERA 
GESTIÓN AMBIENTAL
GESTIÓN JURÍDICA
PROYECTOS HIDROELECTRICOS
EFICIENCIA ENERGÉTICA</t>
  </si>
  <si>
    <t>PLANEACIÓN ESTRATÉGICA
GESTION AMBIENTAL
GESTION ADMINISTRATIVA
PROYECTOS HIDROELECTRICOS</t>
  </si>
  <si>
    <t>PLANEACIÓN ESTRATÉGICA
GESTIÓN FINANCIERA
GESTIÓN ADMINISTRATIVA
GESTIÓN JURÍDICA
PROYECTOS HIDROELECTRICOS
EFICIENCIA ENERGÉTICA
ALUMBRADO PÚBLICO</t>
  </si>
  <si>
    <t>PLANEACION ESTRATÉGICA
GESTIÓN JURÍDICA
GESTION FINANCIERA
COMUNICACIONES Y MERCADEO
GESTION COMERCIAL
PROYECTOS HIDROELECTRICOS
EFICIENCIA ENERGÉTICA
ALUMBRADO PÚBLICO</t>
  </si>
  <si>
    <t>PLANEACIÓN ESTRATÉGICA
GESTIÓN FINANCIERA 
GESTIÓN JURÍDICA
PROYECTOS HIDROELECTRICOS
EFICIENCIA ENERGÉTICA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</si>
</sst>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b/>
      <sz val="12"/>
      <color theme="1"/>
      <name val="Arial"/>
      <family val="2"/>
    </font>
    <font>
      <sz val="12"/>
      <color theme="1"/>
      <name val="Arial"/>
      <family val="2"/>
    </font>
    <font>
      <b/>
      <sz val="14"/>
      <color theme="1"/>
      <name val="Arial"/>
      <family val="2"/>
    </font>
    <font>
      <sz val="12"/>
      <name val="Arial"/>
      <family val="2"/>
    </font>
    <font>
      <b/>
      <sz val="20"/>
      <color theme="1"/>
      <name val="Arial"/>
      <family val="2"/>
    </font>
    <font>
      <sz val="11"/>
      <color theme="1"/>
      <name val="Arial"/>
      <family val="2"/>
    </font>
    <font>
      <b/>
      <sz val="11"/>
      <color theme="0"/>
      <name val="Arial"/>
      <family val="2"/>
    </font>
    <font>
      <b/>
      <sz val="11"/>
      <color theme="1"/>
      <name val="Arial"/>
      <family val="2"/>
    </font>
    <font>
      <sz val="14"/>
      <color rgb="FF000000"/>
      <name val="Arial"/>
      <family val="2"/>
    </font>
    <font>
      <sz val="14"/>
      <color theme="1"/>
      <name val="Arial"/>
      <family val="2"/>
    </font>
    <font>
      <sz val="11"/>
      <color theme="1"/>
      <name val="Calibri"/>
      <family val="2"/>
      <scheme val="minor"/>
    </font>
    <font>
      <sz val="12"/>
      <color rgb="FF000000"/>
      <name val="Arial"/>
      <family val="2"/>
    </font>
    <font>
      <b/>
      <sz val="16"/>
      <color theme="1"/>
      <name val="Arial"/>
      <family val="2"/>
    </font>
    <font>
      <sz val="10"/>
      <name val="Arial"/>
      <family val="2"/>
    </font>
    <font>
      <sz val="10"/>
      <color theme="1"/>
      <name val="Arial"/>
      <family val="2"/>
    </font>
  </fonts>
  <fills count="7">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69">
    <xf numFmtId="0" fontId="0" fillId="0" borderId="0" xfId="0"/>
    <xf numFmtId="0" fontId="2" fillId="0" borderId="0" xfId="0" applyFont="1" applyAlignment="1">
      <alignment vertical="center" wrapText="1"/>
    </xf>
    <xf numFmtId="0" fontId="1" fillId="0" borderId="0" xfId="0" applyFont="1" applyAlignment="1">
      <alignment horizontal="center" vertical="center" wrapText="1"/>
    </xf>
    <xf numFmtId="0" fontId="4" fillId="0" borderId="1" xfId="0" applyFont="1" applyBorder="1" applyAlignment="1">
      <alignment vertical="center" wrapText="1"/>
    </xf>
    <xf numFmtId="0" fontId="6" fillId="0" borderId="0" xfId="0" applyFont="1"/>
    <xf numFmtId="0" fontId="6" fillId="0" borderId="1" xfId="0" applyFont="1" applyBorder="1"/>
    <xf numFmtId="0" fontId="8" fillId="3" borderId="1" xfId="0" applyFont="1" applyFill="1" applyBorder="1" applyAlignment="1">
      <alignment horizontal="center"/>
    </xf>
    <xf numFmtId="0" fontId="3" fillId="4" borderId="1" xfId="0" applyFont="1" applyFill="1" applyBorder="1" applyAlignment="1">
      <alignment horizontal="center" vertical="center" wrapText="1"/>
    </xf>
    <xf numFmtId="14" fontId="6" fillId="0" borderId="1" xfId="0" applyNumberFormat="1" applyFont="1" applyBorder="1"/>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0" fillId="0" borderId="0" xfId="0" applyFont="1" applyBorder="1" applyAlignment="1">
      <alignment vertical="center" wrapText="1"/>
    </xf>
    <xf numFmtId="14" fontId="10" fillId="0" borderId="0" xfId="0" applyNumberFormat="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2" fillId="0" borderId="1" xfId="0" applyFont="1" applyBorder="1" applyAlignment="1">
      <alignment vertical="center" wrapText="1"/>
    </xf>
    <xf numFmtId="43" fontId="2" fillId="4" borderId="1" xfId="1" applyFont="1" applyFill="1" applyBorder="1" applyAlignment="1">
      <alignment vertical="center" wrapText="1"/>
    </xf>
    <xf numFmtId="0" fontId="2" fillId="4" borderId="1" xfId="0" applyFont="1" applyFill="1" applyBorder="1" applyAlignment="1">
      <alignment horizontal="center" vertical="center" wrapText="1"/>
    </xf>
    <xf numFmtId="14" fontId="13" fillId="4" borderId="1" xfId="0" applyNumberFormat="1" applyFont="1" applyFill="1" applyBorder="1" applyAlignment="1">
      <alignment vertical="center" wrapText="1"/>
    </xf>
    <xf numFmtId="0" fontId="2" fillId="0" borderId="0" xfId="0" applyFont="1"/>
    <xf numFmtId="0" fontId="2" fillId="0" borderId="0" xfId="0" applyFont="1" applyAlignment="1">
      <alignment horizontal="left"/>
    </xf>
    <xf numFmtId="0" fontId="3"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2" fillId="5" borderId="45"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40" xfId="0" applyFont="1" applyFill="1" applyBorder="1" applyAlignment="1">
      <alignment horizontal="left" vertical="top" wrapText="1"/>
    </xf>
    <xf numFmtId="0" fontId="2" fillId="6" borderId="45"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40" xfId="0" applyFont="1" applyFill="1" applyBorder="1" applyAlignment="1">
      <alignment horizontal="left" vertical="top" wrapText="1"/>
    </xf>
    <xf numFmtId="0" fontId="2" fillId="6" borderId="39" xfId="0" applyFont="1" applyFill="1" applyBorder="1" applyAlignment="1">
      <alignment horizontal="left" vertical="top" wrapText="1"/>
    </xf>
    <xf numFmtId="0" fontId="2" fillId="5" borderId="49" xfId="0" applyFont="1" applyFill="1" applyBorder="1" applyAlignment="1">
      <alignment horizontal="left" vertical="top" wrapText="1"/>
    </xf>
    <xf numFmtId="0" fontId="2" fillId="5" borderId="39" xfId="0" applyFont="1" applyFill="1" applyBorder="1" applyAlignment="1">
      <alignment horizontal="left" vertical="top" wrapText="1"/>
    </xf>
    <xf numFmtId="0" fontId="2" fillId="6" borderId="6"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0" fontId="2" fillId="6" borderId="37"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2" xfId="0" applyFont="1" applyFill="1" applyBorder="1" applyAlignment="1">
      <alignment horizontal="left" vertical="top" wrapText="1"/>
    </xf>
    <xf numFmtId="0" fontId="2" fillId="5" borderId="37" xfId="0" applyFont="1" applyFill="1" applyBorder="1" applyAlignment="1">
      <alignment horizontal="left" vertical="top" wrapText="1"/>
    </xf>
    <xf numFmtId="0" fontId="2" fillId="5" borderId="20"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5" borderId="35" xfId="0" applyFont="1" applyFill="1" applyBorder="1" applyAlignment="1">
      <alignment horizontal="left" vertical="top"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43" fontId="2" fillId="4" borderId="1" xfId="1" applyFont="1" applyFill="1" applyBorder="1" applyAlignment="1">
      <alignment horizontal="center" vertical="center" wrapText="1"/>
    </xf>
    <xf numFmtId="0" fontId="1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4" fillId="0" borderId="1" xfId="0" applyFont="1" applyBorder="1" applyAlignment="1">
      <alignment vertical="top" wrapText="1"/>
    </xf>
    <xf numFmtId="0" fontId="3" fillId="4" borderId="7"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vertical="top" wrapText="1"/>
    </xf>
    <xf numFmtId="0" fontId="2" fillId="0" borderId="1" xfId="0" applyFont="1" applyBorder="1" applyAlignment="1">
      <alignment horizontal="center" vertical="top" wrapText="1"/>
    </xf>
    <xf numFmtId="0" fontId="2" fillId="5" borderId="1"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2" fillId="5" borderId="4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0" xfId="0" applyFont="1" applyFill="1" applyBorder="1" applyAlignment="1">
      <alignment horizontal="center" vertical="center" wrapText="1"/>
    </xf>
    <xf numFmtId="9" fontId="2" fillId="6" borderId="29" xfId="2" applyFont="1" applyFill="1" applyBorder="1" applyAlignment="1">
      <alignment horizontal="center" vertical="center"/>
    </xf>
    <xf numFmtId="9" fontId="2" fillId="6" borderId="30" xfId="2" applyFont="1" applyFill="1" applyBorder="1" applyAlignment="1">
      <alignment horizontal="center" vertical="center"/>
    </xf>
    <xf numFmtId="9" fontId="2" fillId="6" borderId="31" xfId="2" applyFont="1" applyFill="1" applyBorder="1" applyAlignment="1">
      <alignment horizontal="center" vertical="center"/>
    </xf>
    <xf numFmtId="0" fontId="2" fillId="5" borderId="44"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40" xfId="0" applyFont="1" applyFill="1" applyBorder="1" applyAlignment="1">
      <alignment horizontal="center" vertical="center" wrapText="1"/>
    </xf>
    <xf numFmtId="9" fontId="2" fillId="5" borderId="29" xfId="2" applyFont="1" applyFill="1" applyBorder="1" applyAlignment="1">
      <alignment horizontal="center" vertical="center"/>
    </xf>
    <xf numFmtId="9" fontId="2" fillId="5" borderId="30" xfId="2" applyFont="1" applyFill="1" applyBorder="1" applyAlignment="1">
      <alignment horizontal="center" vertical="center"/>
    </xf>
    <xf numFmtId="9" fontId="2" fillId="5" borderId="31" xfId="2" applyFont="1" applyFill="1" applyBorder="1" applyAlignment="1">
      <alignment horizontal="center" vertical="center"/>
    </xf>
    <xf numFmtId="0" fontId="2" fillId="6" borderId="49" xfId="0" applyFont="1" applyFill="1" applyBorder="1" applyAlignment="1">
      <alignment horizontal="left" vertical="top" wrapText="1"/>
    </xf>
    <xf numFmtId="0" fontId="2" fillId="6" borderId="28" xfId="0" applyFont="1" applyFill="1" applyBorder="1" applyAlignment="1">
      <alignment horizontal="left" vertical="top" wrapText="1"/>
    </xf>
    <xf numFmtId="0" fontId="2" fillId="6" borderId="2"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5" borderId="27" xfId="0" applyFont="1" applyFill="1" applyBorder="1" applyAlignment="1">
      <alignment horizontal="left" vertical="top" wrapText="1"/>
    </xf>
    <xf numFmtId="0" fontId="2" fillId="5" borderId="45" xfId="0" applyFont="1" applyFill="1" applyBorder="1" applyAlignment="1">
      <alignment horizontal="left" vertical="top" wrapText="1"/>
    </xf>
    <xf numFmtId="0" fontId="2" fillId="5" borderId="49"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5" borderId="2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5" borderId="41"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36" xfId="0" applyFont="1" applyFill="1" applyBorder="1" applyAlignment="1">
      <alignment horizontal="left" vertical="top" wrapText="1"/>
    </xf>
    <xf numFmtId="0" fontId="2" fillId="5" borderId="37" xfId="0" applyFont="1" applyFill="1" applyBorder="1" applyAlignment="1">
      <alignment horizontal="left" vertical="top" wrapText="1"/>
    </xf>
    <xf numFmtId="0" fontId="2" fillId="6" borderId="25"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27" xfId="0" applyFont="1" applyFill="1" applyBorder="1" applyAlignment="1">
      <alignment horizontal="left" vertical="top" wrapText="1"/>
    </xf>
    <xf numFmtId="0" fontId="2" fillId="6" borderId="45" xfId="0" applyFont="1" applyFill="1" applyBorder="1" applyAlignment="1">
      <alignment horizontal="left" vertical="top" wrapText="1"/>
    </xf>
    <xf numFmtId="0" fontId="2" fillId="6" borderId="36"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0" borderId="17" xfId="0" applyFont="1" applyBorder="1" applyAlignment="1">
      <alignment horizontal="left"/>
    </xf>
    <xf numFmtId="0" fontId="2" fillId="0" borderId="20" xfId="0" applyFont="1" applyBorder="1" applyAlignment="1">
      <alignment horizontal="left"/>
    </xf>
    <xf numFmtId="0" fontId="2" fillId="0" borderId="22" xfId="0" applyFont="1" applyBorder="1" applyAlignment="1">
      <alignment horizontal="left"/>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9" fontId="2" fillId="6" borderId="38" xfId="2" applyFont="1" applyFill="1" applyBorder="1" applyAlignment="1">
      <alignment horizontal="center" vertical="center"/>
    </xf>
    <xf numFmtId="9" fontId="2" fillId="6" borderId="21" xfId="2" applyFont="1" applyFill="1" applyBorder="1" applyAlignment="1">
      <alignment horizontal="center" vertical="center"/>
    </xf>
    <xf numFmtId="9" fontId="2" fillId="6" borderId="24" xfId="2" applyFont="1" applyFill="1" applyBorder="1" applyAlignment="1">
      <alignment horizontal="center" vertical="center"/>
    </xf>
    <xf numFmtId="0" fontId="2" fillId="6" borderId="1"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2" fillId="6" borderId="45" xfId="0" applyFont="1" applyFill="1" applyBorder="1" applyAlignment="1">
      <alignment horizontal="center" vertical="center" wrapText="1"/>
    </xf>
    <xf numFmtId="9" fontId="2" fillId="5" borderId="38" xfId="2" applyFont="1" applyFill="1" applyBorder="1" applyAlignment="1">
      <alignment horizontal="center" vertical="center"/>
    </xf>
    <xf numFmtId="9" fontId="2" fillId="5" borderId="21" xfId="2" applyFont="1" applyFill="1" applyBorder="1" applyAlignment="1">
      <alignment horizontal="center" vertical="center"/>
    </xf>
    <xf numFmtId="9" fontId="2" fillId="5" borderId="24" xfId="2" applyFont="1" applyFill="1" applyBorder="1" applyAlignment="1">
      <alignment horizontal="center" vertical="center"/>
    </xf>
    <xf numFmtId="0" fontId="4" fillId="5" borderId="44"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2" fillId="5" borderId="20"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6" borderId="7"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1" fillId="6" borderId="0" xfId="0" applyFont="1" applyFill="1" applyAlignment="1">
      <alignment horizontal="center"/>
    </xf>
    <xf numFmtId="0" fontId="2" fillId="6" borderId="44" xfId="0" applyFont="1" applyFill="1" applyBorder="1" applyAlignment="1">
      <alignment horizontal="center" vertical="center" wrapText="1"/>
    </xf>
    <xf numFmtId="0" fontId="2" fillId="5" borderId="35" xfId="0" applyFont="1" applyFill="1" applyBorder="1" applyAlignment="1">
      <alignment horizontal="left" vertical="top" wrapText="1"/>
    </xf>
    <xf numFmtId="0" fontId="2" fillId="5" borderId="47" xfId="0" applyFont="1" applyFill="1" applyBorder="1" applyAlignment="1">
      <alignment horizontal="left" vertical="top" wrapText="1"/>
    </xf>
    <xf numFmtId="0" fontId="7" fillId="2" borderId="1" xfId="0" applyFont="1" applyFill="1" applyBorder="1" applyAlignment="1">
      <alignment horizontal="center"/>
    </xf>
  </cellXfs>
  <cellStyles count="3">
    <cellStyle name="Millares" xfId="1" builtinId="3"/>
    <cellStyle name="Normal" xfId="0" builtinId="0"/>
    <cellStyle name="Porcentaje" xfId="2" builtinId="5"/>
  </cellStyles>
  <dxfs count="2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[PE-MT-001 Matriz de Riesgos Estrategica 21-07-22.xlsx]Seguimiento 30-06-22!TablaDinámica1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extLst>
        </c:dLbl>
      </c:pivotFmt>
      <c:pivotFmt>
        <c:idx val="1"/>
        <c:spPr>
          <a:solidFill>
            <a:srgbClr val="FFC000"/>
          </a:solidFill>
          <a:ln w="19050">
            <a:solidFill>
              <a:schemeClr val="lt1"/>
            </a:solidFill>
          </a:ln>
          <a:effectLst/>
        </c:spPr>
      </c:pivotFmt>
      <c:pivotFmt>
        <c:idx val="2"/>
        <c:spPr>
          <a:solidFill>
            <a:srgbClr val="FF0000"/>
          </a:solidFill>
          <a:ln w="19050">
            <a:solidFill>
              <a:schemeClr val="lt1"/>
            </a:solidFill>
          </a:ln>
          <a:effectLst/>
        </c:spPr>
      </c:pivotFmt>
      <c:pivotFmt>
        <c:idx val="3"/>
        <c:spPr>
          <a:solidFill>
            <a:srgbClr val="FFFF00"/>
          </a:solidFill>
          <a:ln w="19050">
            <a:solidFill>
              <a:schemeClr val="lt1"/>
            </a:solidFill>
          </a:ln>
          <a:effectLst/>
        </c:spPr>
      </c:pivotFmt>
    </c:pivotFmts>
    <c:plotArea>
      <c:layout/>
      <c:pieChart>
        <c:varyColors val="1"/>
        <c:ser>
          <c:idx val="0"/>
          <c:order val="0"/>
          <c:tx>
            <c:strRef>
              <c:f>'Seguimiento 30-06-22'!$B$47</c:f>
              <c:strCache>
                <c:ptCount val="1"/>
                <c:pt idx="0">
                  <c:v>Total</c:v>
                </c:pt>
              </c:strCache>
            </c:strRef>
          </c:tx>
          <c:dPt>
            <c:idx val="0"/>
            <c:bubble3D val="0"/>
            <c:spPr>
              <a:solidFill>
                <a:srgbClr val="FFC000"/>
              </a:solidFill>
              <a:ln w="19050">
                <a:solidFill>
                  <a:schemeClr val="lt1"/>
                </a:solidFill>
              </a:ln>
              <a:effectLst/>
            </c:spPr>
            <c:extLst>
              <c:ext xmlns:c16="http://schemas.microsoft.com/office/drawing/2014/chart" uri="{C3380CC4-5D6E-409C-BE32-E72D297353CC}">
                <c16:uniqueId val="{00000002-6012-4916-8735-420FEF306A3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6012-4916-8735-420FEF306A34}"/>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6012-4916-8735-420FEF306A3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'Seguimiento 30-06-22'!$A$48:$A$51</c:f>
              <c:strCache>
                <c:ptCount val="3"/>
                <c:pt idx="0">
                  <c:v>ALTO</c:v>
                </c:pt>
                <c:pt idx="1">
                  <c:v>EXTREMO</c:v>
                </c:pt>
                <c:pt idx="2">
                  <c:v>MODERADO</c:v>
                </c:pt>
              </c:strCache>
            </c:strRef>
          </c:cat>
          <c:val>
            <c:numRef>
              <c:f>'Seguimiento 30-06-22'!$B$48:$B$51</c:f>
              <c:numCache>
                <c:formatCode>General</c:formatCode>
                <c:ptCount val="3"/>
                <c:pt idx="0">
                  <c:v>5</c:v>
                </c:pt>
                <c:pt idx="1">
                  <c:v>2</c:v>
                </c:pt>
                <c:pt idx="2">
                  <c:v>3</c:v>
                </c:pt>
              </c:numCache>
            </c:numRef>
          </c:val>
          <c:extLst>
            <c:ext xmlns:c16="http://schemas.microsoft.com/office/drawing/2014/chart" uri="{C3380CC4-5D6E-409C-BE32-E72D297353CC}">
              <c16:uniqueId val="{00000000-6012-4916-8735-420FEF306A34}"/>
            </c:ext>
          </c:extLst>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[PE-MT-001 Matriz de Riesgos Estrategica 21-07-22.xlsx]Seguimiento 30-06-22!TablaDinámica2</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extLst>
        </c:dLbl>
      </c:pivotFmt>
      <c:pivotFmt>
        <c:idx val="1"/>
        <c:spPr>
          <a:solidFill>
            <a:srgbClr val="FFC000"/>
          </a:solidFill>
          <a:ln w="19050">
            <a:solidFill>
              <a:schemeClr val="lt1"/>
            </a:solidFill>
          </a:ln>
          <a:effectLst/>
        </c:spPr>
      </c:pivotFmt>
      <c:pivotFmt>
        <c:idx val="2"/>
        <c:spPr>
          <a:solidFill>
            <a:srgbClr val="FFFF00"/>
          </a:solidFill>
          <a:ln w="19050">
            <a:solidFill>
              <a:schemeClr val="lt1"/>
            </a:solidFill>
          </a:ln>
          <a:effectLst/>
        </c:spPr>
      </c:pivotFmt>
      <c:pivotFmt>
        <c:idx val="3"/>
        <c:spPr>
          <a:solidFill>
            <a:srgbClr val="00B050"/>
          </a:solidFill>
          <a:ln w="19050">
            <a:solidFill>
              <a:schemeClr val="lt1"/>
            </a:solidFill>
          </a:ln>
          <a:effectLst/>
        </c:spPr>
      </c:pivotFmt>
    </c:pivotFmts>
    <c:plotArea>
      <c:layout/>
      <c:pieChart>
        <c:varyColors val="1"/>
        <c:ser>
          <c:idx val="0"/>
          <c:order val="0"/>
          <c:tx>
            <c:strRef>
              <c:f>'Seguimiento 30-06-22'!$G$47</c:f>
              <c:strCache>
                <c:ptCount val="1"/>
                <c:pt idx="0">
                  <c:v>Total</c:v>
                </c:pt>
              </c:strCache>
            </c:strRef>
          </c:tx>
          <c:dPt>
            <c:idx val="0"/>
            <c:bubble3D val="0"/>
            <c:spPr>
              <a:solidFill>
                <a:srgbClr val="FFC000"/>
              </a:solidFill>
              <a:ln w="19050">
                <a:solidFill>
                  <a:schemeClr val="lt1"/>
                </a:solidFill>
              </a:ln>
              <a:effectLst/>
            </c:spPr>
            <c:extLst>
              <c:ext xmlns:c16="http://schemas.microsoft.com/office/drawing/2014/chart" uri="{C3380CC4-5D6E-409C-BE32-E72D297353CC}">
                <c16:uniqueId val="{00000002-CF7D-4EBC-B28F-7910F33B53EE}"/>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4-CF7D-4EBC-B28F-7910F33B53EE}"/>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3-CF7D-4EBC-B28F-7910F33B53E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'Seguimiento 30-06-22'!$F$48:$F$51</c:f>
              <c:strCache>
                <c:ptCount val="3"/>
                <c:pt idx="0">
                  <c:v>ALTO</c:v>
                </c:pt>
                <c:pt idx="1">
                  <c:v>BAJO</c:v>
                </c:pt>
                <c:pt idx="2">
                  <c:v>MODERADO</c:v>
                </c:pt>
              </c:strCache>
            </c:strRef>
          </c:cat>
          <c:val>
            <c:numRef>
              <c:f>'Seguimiento 30-06-22'!$G$48:$G$51</c:f>
              <c:numCache>
                <c:formatCode>General</c:formatCode>
                <c:ptCount val="3"/>
                <c:pt idx="0">
                  <c:v>4</c:v>
                </c:pt>
                <c:pt idx="1">
                  <c:v>1</c:v>
                </c:pt>
                <c:pt idx="2">
                  <c:v>5</c:v>
                </c:pt>
              </c:numCache>
            </c:numRef>
          </c:val>
          <c:extLst>
            <c:ext xmlns:c16="http://schemas.microsoft.com/office/drawing/2014/chart" uri="{C3380CC4-5D6E-409C-BE32-E72D297353CC}">
              <c16:uniqueId val="{00000000-CF7D-4EBC-B28F-7910F33B53EE}"/>
            </c:ext>
          </c:extLst>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57150</xdr:rowOff>
    </xdr:from>
    <xdr:to>
      <xdr:col>1</xdr:col>
      <xdr:colOff>1676401</xdr:colOff>
      <xdr:row>2</xdr:row>
      <xdr:rowOff>285750</xdr:rowOff>
    </xdr:to>
    <xdr:pic>
      <xdr:nvPicPr>
        <xdr:cNvPr id="3" name="Imagen 2">
          <a:extLst>
            <a:ext uri="{FF2B5EF4-FFF2-40B4-BE49-F238E27FC236}">
              <a16:creationId xmlns:a16="http://schemas.microsoft.com/office/drawing/2014/main" id="{F12D4138-A206-4688-B1E6-15481E275C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7150"/>
          <a:ext cx="2514600" cy="990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531019</xdr:colOff>
      <xdr:row>0</xdr:row>
      <xdr:rowOff>0</xdr:rowOff>
    </xdr:from>
    <xdr:to>
      <xdr:col>1</xdr:col>
      <xdr:colOff>1433173</xdr:colOff>
      <xdr:row>3</xdr:row>
      <xdr:rowOff>3395</xdr:rowOff>
    </xdr:to>
    <xdr:pic>
      <xdr:nvPicPr>
        <xdr:cNvPr id="4" name="Imagen 3">
          <a:extLst>
            <a:ext uri="{FF2B5EF4-FFF2-40B4-BE49-F238E27FC236}">
              <a16:creationId xmlns:a16="http://schemas.microsoft.com/office/drawing/2014/main" id="{80A0CE0A-DC0F-E13A-93B6-546F4ADF6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019" y="0"/>
          <a:ext cx="2466975" cy="574895"/>
        </a:xfrm>
        <a:prstGeom prst="rect">
          <a:avLst/>
        </a:prstGeom>
      </xdr:spPr>
    </xdr:pic>
    <xdr:clientData/>
  </xdr:twoCellAnchor>
  <xdr:twoCellAnchor>
    <xdr:from>
      <xdr:col>0</xdr:col>
      <xdr:colOff>68036</xdr:colOff>
      <xdr:row>52</xdr:row>
      <xdr:rowOff>9524</xdr:rowOff>
    </xdr:from>
    <xdr:to>
      <xdr:col>2</xdr:col>
      <xdr:colOff>680357</xdr:colOff>
      <xdr:row>65</xdr:row>
      <xdr:rowOff>112938</xdr:rowOff>
    </xdr:to>
    <xdr:graphicFrame macro="">
      <xdr:nvGraphicFramePr>
        <xdr:cNvPr id="2" name="Gráfico 1">
          <a:extLst>
            <a:ext uri="{FF2B5EF4-FFF2-40B4-BE49-F238E27FC236}">
              <a16:creationId xmlns:a16="http://schemas.microsoft.com/office/drawing/2014/main" id="{CAB07BB4-05B3-2C16-D2D1-644FC55EE6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40822</xdr:colOff>
      <xdr:row>52</xdr:row>
      <xdr:rowOff>9524</xdr:rowOff>
    </xdr:from>
    <xdr:to>
      <xdr:col>7</xdr:col>
      <xdr:colOff>911679</xdr:colOff>
      <xdr:row>65</xdr:row>
      <xdr:rowOff>112938</xdr:rowOff>
    </xdr:to>
    <xdr:graphicFrame macro="">
      <xdr:nvGraphicFramePr>
        <xdr:cNvPr id="3" name="Gráfico 2">
          <a:extLst>
            <a:ext uri="{FF2B5EF4-FFF2-40B4-BE49-F238E27FC236}">
              <a16:creationId xmlns:a16="http://schemas.microsoft.com/office/drawing/2014/main" id="{7D3D18C9-69A1-0BC1-3E99-52747779E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ernando Villamil Vega" refreshedDate="44760.83100972222" createdVersion="8" refreshedVersion="8" minRefreshableVersion="3" recordCount="63" xr:uid="{3FF6C23A-91B7-4FA4-A51D-01090F5DCDCE}">
  <cacheSource type="worksheet">
    <worksheetSource ref="I9:O72" sheet="Matriz Riesgos Est"/>
  </cacheSource>
  <cacheFields count="7">
    <cacheField name="SOCIO AMBIENTAL" numFmtId="0">
      <sharedItems containsBlank="1"/>
    </cacheField>
    <cacheField name="REPUTACIONAL Y LEGAL" numFmtId="0">
      <sharedItems containsBlank="1" containsMixedTypes="1" containsNumber="1" containsInteger="1" minValue="3" maxValue="5"/>
    </cacheField>
    <cacheField name="PERSONAS" numFmtId="0">
      <sharedItems containsBlank="1"/>
    </cacheField>
    <cacheField name="FINANCIERO" numFmtId="0">
      <sharedItems containsString="0" containsBlank="1" containsNumber="1" containsInteger="1" minValue="1" maxValue="5"/>
    </cacheField>
    <cacheField name="CUANTIFICACIÒN IMPACTO" numFmtId="0">
      <sharedItems containsBlank="1" longText="1"/>
    </cacheField>
    <cacheField name="RIESGO INHERENTE " numFmtId="43">
      <sharedItems containsString="0" containsBlank="1" containsNumber="1" containsInteger="1" minValue="0" maxValue="20"/>
    </cacheField>
    <cacheField name="INTERPRETACION DE RIESGO INHERENTE" numFmtId="0">
      <sharedItems containsBlank="1" count="4">
        <s v="ALTO"/>
        <m/>
        <s v="MODERADO"/>
        <s v="EXTREM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ernando Villamil Vega" refreshedDate="44760.832826388891" createdVersion="8" refreshedVersion="8" minRefreshableVersion="3" recordCount="64" xr:uid="{8C31E960-218A-47DE-A83E-B6705DCE7B1F}">
  <cacheSource type="worksheet">
    <worksheetSource ref="T8:W72" sheet="Matriz Riesgos Est"/>
  </cacheSource>
  <cacheFields count="4">
    <cacheField name="PROBABILIDAD" numFmtId="0">
      <sharedItems containsString="0" containsBlank="1" containsNumber="1" containsInteger="1" minValue="1" maxValue="3"/>
    </cacheField>
    <cacheField name="CALIFICACIÓN IMPACTO" numFmtId="0">
      <sharedItems containsString="0" containsBlank="1" containsNumber="1" containsInteger="1" minValue="2" maxValue="5"/>
    </cacheField>
    <cacheField name="RIESGO RESIDUAL (PxI)" numFmtId="0">
      <sharedItems containsString="0" containsBlank="1" containsNumber="1" containsInteger="1" minValue="0" maxValue="15"/>
    </cacheField>
    <cacheField name="INTERPRETACION RIESGO RESIDUAL" numFmtId="0">
      <sharedItems containsBlank="1" count="4">
        <m/>
        <s v="ALTO"/>
        <s v="MODERADO"/>
        <s v="BAJ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s v="NA"/>
    <n v="5"/>
    <s v="NA"/>
    <n v="5"/>
    <s v="En caso de una insolvencia se generaría una pérdida de económica 15.000 M debido al capital suscrito y pagado de la Promotora"/>
    <n v="15"/>
    <x v="0"/>
  </r>
  <r>
    <m/>
    <m/>
    <m/>
    <m/>
    <m/>
    <m/>
    <x v="1"/>
  </r>
  <r>
    <m/>
    <m/>
    <m/>
    <m/>
    <m/>
    <m/>
    <x v="1"/>
  </r>
  <r>
    <m/>
    <m/>
    <m/>
    <m/>
    <m/>
    <m/>
    <x v="1"/>
  </r>
  <r>
    <s v="NA"/>
    <n v="3"/>
    <s v="NA"/>
    <n v="3"/>
    <s v="Debido a que los ingresos de la Promotora en un alto porcentaje provienen vía capitalización, el no cumplimiento de esta en los plazos establecidos afecta directamente el flujo de caja de la empresa.  "/>
    <n v="9"/>
    <x v="2"/>
  </r>
  <r>
    <m/>
    <m/>
    <m/>
    <m/>
    <m/>
    <m/>
    <x v="1"/>
  </r>
  <r>
    <m/>
    <m/>
    <m/>
    <m/>
    <m/>
    <m/>
    <x v="1"/>
  </r>
  <r>
    <s v="NA"/>
    <n v="5"/>
    <s v="NA"/>
    <n v="5"/>
    <s v="El desistimiento en el proyecto y su inviabilidad financiera generarían una pérdida financiera aproximadamente de 60.000 M"/>
    <n v="10"/>
    <x v="0"/>
  </r>
  <r>
    <m/>
    <m/>
    <m/>
    <m/>
    <m/>
    <m/>
    <x v="1"/>
  </r>
  <r>
    <m/>
    <m/>
    <m/>
    <m/>
    <m/>
    <m/>
    <x v="1"/>
  </r>
  <r>
    <m/>
    <m/>
    <m/>
    <m/>
    <m/>
    <m/>
    <x v="1"/>
  </r>
  <r>
    <m/>
    <m/>
    <m/>
    <m/>
    <m/>
    <m/>
    <x v="1"/>
  </r>
  <r>
    <s v="NA"/>
    <n v="3"/>
    <s v="NA"/>
    <n v="1"/>
    <s v="De acuerdo a la desinformación, manejo de crisis y retraso en la ejecución del plan de comunicaciones, el impacto es intermedio"/>
    <n v="12"/>
    <x v="0"/>
  </r>
  <r>
    <m/>
    <m/>
    <m/>
    <m/>
    <m/>
    <m/>
    <x v="1"/>
  </r>
  <r>
    <m/>
    <m/>
    <m/>
    <m/>
    <m/>
    <m/>
    <x v="1"/>
  </r>
  <r>
    <m/>
    <m/>
    <m/>
    <m/>
    <m/>
    <m/>
    <x v="1"/>
  </r>
  <r>
    <m/>
    <m/>
    <m/>
    <m/>
    <m/>
    <m/>
    <x v="1"/>
  </r>
  <r>
    <m/>
    <m/>
    <m/>
    <m/>
    <m/>
    <m/>
    <x v="1"/>
  </r>
  <r>
    <m/>
    <m/>
    <m/>
    <m/>
    <m/>
    <m/>
    <x v="1"/>
  </r>
  <r>
    <m/>
    <m/>
    <m/>
    <m/>
    <m/>
    <m/>
    <x v="1"/>
  </r>
  <r>
    <s v="NA"/>
    <s v="NA"/>
    <s v="NA"/>
    <n v="3"/>
    <s v="Teniendo en cuenta  que por precios de energía y sobre instalación de FNCE, se verían afectados los ingresos proyectados generando un incumplimiento del plan estratégico"/>
    <n v="9"/>
    <x v="2"/>
  </r>
  <r>
    <m/>
    <m/>
    <m/>
    <m/>
    <m/>
    <m/>
    <x v="1"/>
  </r>
  <r>
    <m/>
    <m/>
    <m/>
    <m/>
    <m/>
    <m/>
    <x v="1"/>
  </r>
  <r>
    <m/>
    <m/>
    <m/>
    <m/>
    <m/>
    <m/>
    <x v="1"/>
  </r>
  <r>
    <s v="NA"/>
    <n v="4"/>
    <s v="NA"/>
    <n v="5"/>
    <s v="Dado que el único proyecto que tiene en este momento licencia ambiental es Miel II, el impacto financiero por materialización del riesgo ambiental es alto por la cuantía invertida en el proyecto"/>
    <n v="10"/>
    <x v="0"/>
  </r>
  <r>
    <m/>
    <m/>
    <m/>
    <m/>
    <m/>
    <m/>
    <x v="1"/>
  </r>
  <r>
    <s v="NA"/>
    <n v="4"/>
    <s v="NA"/>
    <n v="5"/>
    <s v="Debido a la desinformación de estos grupos en los diferentes medios (redes sociales) se genera un alto impacto reputacional por mala prensa y adicional la inviabilidad social generaría una pérdida financiera de la inversión realizada en el proyecto "/>
    <n v="20"/>
    <x v="3"/>
  </r>
  <r>
    <m/>
    <m/>
    <m/>
    <m/>
    <m/>
    <m/>
    <x v="1"/>
  </r>
  <r>
    <m/>
    <m/>
    <m/>
    <m/>
    <m/>
    <m/>
    <x v="1"/>
  </r>
  <r>
    <s v="NA"/>
    <n v="3"/>
    <s v="NA"/>
    <n v="1"/>
    <s v="El incumpliento de los cronogramas generan una afectación a los compromisos adquiridos con los grupos de interés "/>
    <n v="6"/>
    <x v="2"/>
  </r>
  <r>
    <m/>
    <m/>
    <m/>
    <m/>
    <m/>
    <m/>
    <x v="1"/>
  </r>
  <r>
    <m/>
    <m/>
    <m/>
    <m/>
    <m/>
    <m/>
    <x v="1"/>
  </r>
  <r>
    <m/>
    <m/>
    <m/>
    <m/>
    <m/>
    <m/>
    <x v="1"/>
  </r>
  <r>
    <m/>
    <m/>
    <m/>
    <m/>
    <m/>
    <m/>
    <x v="1"/>
  </r>
  <r>
    <m/>
    <m/>
    <m/>
    <m/>
    <m/>
    <m/>
    <x v="1"/>
  </r>
  <r>
    <s v="NA"/>
    <n v="5"/>
    <s v="NA"/>
    <n v="3"/>
    <s v="Teniendo en cuenta los impuestos y tributos que debe pagar la promotora de acuerdo con las ordenanzas de la asamblea departamental, nuestra participación en los proyectos encarece el costo de los mismo, generando así una obstaculización para la consecución y desarrollo, con lo que podríamos incumplir el plan estratégico definido "/>
    <n v="20"/>
    <x v="3"/>
  </r>
  <r>
    <m/>
    <m/>
    <m/>
    <m/>
    <m/>
    <m/>
    <x v="1"/>
  </r>
  <r>
    <m/>
    <m/>
    <m/>
    <m/>
    <m/>
    <m/>
    <x v="1"/>
  </r>
  <r>
    <m/>
    <m/>
    <m/>
    <m/>
    <m/>
    <m/>
    <x v="1"/>
  </r>
  <r>
    <m/>
    <m/>
    <m/>
    <m/>
    <m/>
    <m/>
    <x v="1"/>
  </r>
  <r>
    <m/>
    <m/>
    <m/>
    <m/>
    <m/>
    <m/>
    <x v="1"/>
  </r>
  <r>
    <s v="NA"/>
    <s v="NA"/>
    <s v="NA"/>
    <n v="5"/>
    <s v="el cierre de la empresa llevaría a las pérdidas de las inversiones realizadas en el proyectos que desarrolla la promotora, desencadenarían en posibles hallazgos fiscales y penales "/>
    <n v="10"/>
    <x v="0"/>
  </r>
  <r>
    <m/>
    <m/>
    <m/>
    <m/>
    <m/>
    <m/>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r>
    <m/>
    <m/>
    <m/>
    <m/>
    <m/>
    <n v="0"/>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m/>
    <m/>
    <m/>
    <x v="0"/>
  </r>
  <r>
    <n v="3"/>
    <n v="5"/>
    <n v="15"/>
    <x v="1"/>
  </r>
  <r>
    <m/>
    <m/>
    <m/>
    <x v="0"/>
  </r>
  <r>
    <m/>
    <m/>
    <m/>
    <x v="0"/>
  </r>
  <r>
    <m/>
    <m/>
    <m/>
    <x v="0"/>
  </r>
  <r>
    <n v="2"/>
    <n v="3"/>
    <n v="6"/>
    <x v="2"/>
  </r>
  <r>
    <m/>
    <m/>
    <m/>
    <x v="0"/>
  </r>
  <r>
    <m/>
    <m/>
    <m/>
    <x v="0"/>
  </r>
  <r>
    <n v="2"/>
    <n v="3"/>
    <n v="6"/>
    <x v="2"/>
  </r>
  <r>
    <m/>
    <m/>
    <n v="0"/>
    <x v="0"/>
  </r>
  <r>
    <m/>
    <m/>
    <m/>
    <x v="0"/>
  </r>
  <r>
    <m/>
    <m/>
    <m/>
    <x v="0"/>
  </r>
  <r>
    <m/>
    <m/>
    <m/>
    <x v="0"/>
  </r>
  <r>
    <n v="2"/>
    <n v="3"/>
    <n v="6"/>
    <x v="2"/>
  </r>
  <r>
    <m/>
    <m/>
    <m/>
    <x v="0"/>
  </r>
  <r>
    <m/>
    <m/>
    <m/>
    <x v="0"/>
  </r>
  <r>
    <m/>
    <m/>
    <m/>
    <x v="0"/>
  </r>
  <r>
    <m/>
    <m/>
    <n v="0"/>
    <x v="0"/>
  </r>
  <r>
    <m/>
    <m/>
    <m/>
    <x v="0"/>
  </r>
  <r>
    <m/>
    <m/>
    <m/>
    <x v="0"/>
  </r>
  <r>
    <m/>
    <m/>
    <m/>
    <x v="0"/>
  </r>
  <r>
    <n v="1"/>
    <n v="3"/>
    <n v="3"/>
    <x v="2"/>
  </r>
  <r>
    <m/>
    <m/>
    <m/>
    <x v="0"/>
  </r>
  <r>
    <m/>
    <m/>
    <m/>
    <x v="0"/>
  </r>
  <r>
    <m/>
    <m/>
    <m/>
    <x v="0"/>
  </r>
  <r>
    <n v="2"/>
    <n v="5"/>
    <n v="10"/>
    <x v="1"/>
  </r>
  <r>
    <m/>
    <m/>
    <m/>
    <x v="0"/>
  </r>
  <r>
    <n v="2"/>
    <n v="5"/>
    <n v="10"/>
    <x v="1"/>
  </r>
  <r>
    <m/>
    <m/>
    <m/>
    <x v="0"/>
  </r>
  <r>
    <m/>
    <m/>
    <n v="0"/>
    <x v="0"/>
  </r>
  <r>
    <n v="1"/>
    <n v="2"/>
    <n v="2"/>
    <x v="3"/>
  </r>
  <r>
    <m/>
    <m/>
    <m/>
    <x v="0"/>
  </r>
  <r>
    <m/>
    <m/>
    <m/>
    <x v="0"/>
  </r>
  <r>
    <m/>
    <m/>
    <n v="0"/>
    <x v="0"/>
  </r>
  <r>
    <m/>
    <m/>
    <m/>
    <x v="0"/>
  </r>
  <r>
    <m/>
    <m/>
    <m/>
    <x v="0"/>
  </r>
  <r>
    <n v="2"/>
    <n v="5"/>
    <n v="10"/>
    <x v="1"/>
  </r>
  <r>
    <m/>
    <m/>
    <n v="0"/>
    <x v="0"/>
  </r>
  <r>
    <m/>
    <m/>
    <m/>
    <x v="0"/>
  </r>
  <r>
    <m/>
    <m/>
    <m/>
    <x v="0"/>
  </r>
  <r>
    <m/>
    <m/>
    <m/>
    <x v="0"/>
  </r>
  <r>
    <m/>
    <m/>
    <n v="0"/>
    <x v="0"/>
  </r>
  <r>
    <n v="2"/>
    <n v="3"/>
    <n v="6"/>
    <x v="2"/>
  </r>
  <r>
    <m/>
    <m/>
    <m/>
    <x v="0"/>
  </r>
  <r>
    <m/>
    <m/>
    <n v="0"/>
    <x v="0"/>
  </r>
  <r>
    <m/>
    <m/>
    <n v="0"/>
    <x v="0"/>
  </r>
  <r>
    <m/>
    <m/>
    <n v="0"/>
    <x v="0"/>
  </r>
  <r>
    <m/>
    <m/>
    <n v="0"/>
    <x v="0"/>
  </r>
  <r>
    <m/>
    <m/>
    <n v="0"/>
    <x v="0"/>
  </r>
  <r>
    <m/>
    <m/>
    <n v="0"/>
    <x v="0"/>
  </r>
  <r>
    <m/>
    <m/>
    <n v="0"/>
    <x v="0"/>
  </r>
  <r>
    <m/>
    <m/>
    <n v="0"/>
    <x v="0"/>
  </r>
  <r>
    <m/>
    <m/>
    <n v="0"/>
    <x v="0"/>
  </r>
  <r>
    <m/>
    <m/>
    <n v="0"/>
    <x v="0"/>
  </r>
  <r>
    <m/>
    <m/>
    <n v="0"/>
    <x v="0"/>
  </r>
  <r>
    <m/>
    <m/>
    <n v="0"/>
    <x v="0"/>
  </r>
  <r>
    <m/>
    <m/>
    <n v="0"/>
    <x v="0"/>
  </r>
  <r>
    <m/>
    <m/>
    <n v="0"/>
    <x v="0"/>
  </r>
  <r>
    <m/>
    <m/>
    <n v="0"/>
    <x v="0"/>
  </r>
  <r>
    <m/>
    <m/>
    <n v="0"/>
    <x v="0"/>
  </r>
  <r>
    <m/>
    <m/>
    <n v="0"/>
    <x v="0"/>
  </r>
  <r>
    <m/>
    <m/>
    <n v="0"/>
    <x v="0"/>
  </r>
  <r>
    <m/>
    <m/>
    <n v="0"/>
    <x v="0"/>
  </r>
  <r>
    <m/>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0F7348-9237-4B54-BCE0-AFB628DCDCA7}"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F47:G51" firstHeaderRow="1" firstDataRow="1" firstDataCol="1"/>
  <pivotFields count="4">
    <pivotField dataField="1" showAll="0"/>
    <pivotField showAll="0"/>
    <pivotField showAll="0"/>
    <pivotField axis="axisRow" showAll="0">
      <items count="5">
        <item x="1"/>
        <item x="3"/>
        <item x="2"/>
        <item h="1" x="0"/>
        <item t="default"/>
      </items>
    </pivotField>
  </pivotFields>
  <rowFields count="1">
    <field x="3"/>
  </rowFields>
  <rowItems count="4">
    <i>
      <x/>
    </i>
    <i>
      <x v="1"/>
    </i>
    <i>
      <x v="2"/>
    </i>
    <i t="grand">
      <x/>
    </i>
  </rowItems>
  <colItems count="1">
    <i/>
  </colItems>
  <dataFields count="1">
    <dataField name="Cuenta de PROBABILIDAD" fld="0" subtotal="count" baseField="3" baseItem="0"/>
  </dataFields>
  <chartFormats count="4">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2"/>
          </reference>
        </references>
      </pivotArea>
    </chartFormat>
    <chartFormat chart="1" format="3">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AAE143F-EABE-4502-B61B-77D1F32A4AB8}"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47:B51" firstHeaderRow="1" firstDataRow="1" firstDataCol="1"/>
  <pivotFields count="7">
    <pivotField dataField="1" showAll="0"/>
    <pivotField showAll="0"/>
    <pivotField showAll="0"/>
    <pivotField showAll="0"/>
    <pivotField showAll="0"/>
    <pivotField showAll="0"/>
    <pivotField axis="axisRow" showAll="0">
      <items count="5">
        <item x="0"/>
        <item x="3"/>
        <item x="2"/>
        <item h="1" x="1"/>
        <item t="default"/>
      </items>
    </pivotField>
  </pivotFields>
  <rowFields count="1">
    <field x="6"/>
  </rowFields>
  <rowItems count="4">
    <i>
      <x/>
    </i>
    <i>
      <x v="1"/>
    </i>
    <i>
      <x v="2"/>
    </i>
    <i t="grand">
      <x/>
    </i>
  </rowItems>
  <colItems count="1">
    <i/>
  </colItems>
  <dataFields count="1">
    <dataField name="Cuenta de SOCIO AMBIENTAL" fld="0"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6" count="1" selected="0">
            <x v="0"/>
          </reference>
        </references>
      </pivotArea>
    </chartFormat>
    <chartFormat chart="0" format="2">
      <pivotArea type="data" outline="0" fieldPosition="0">
        <references count="2">
          <reference field="4294967294" count="1" selected="0">
            <x v="0"/>
          </reference>
          <reference field="6" count="1" selected="0">
            <x v="1"/>
          </reference>
        </references>
      </pivotArea>
    </chartFormat>
    <chartFormat chart="0" format="3">
      <pivotArea type="data" outline="0" fieldPosition="0">
        <references count="2">
          <reference field="4294967294" count="1" selected="0">
            <x v="0"/>
          </reference>
          <reference field="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90AD-AB59-4F8B-BA78-919EC414E6C2}">
  <dimension ref="A1:X72"/>
  <sheetViews>
    <sheetView tabSelected="1" zoomScale="50" zoomScaleNormal="50" workbookViewId="0">
      <pane xSplit="2" ySplit="9" topLeftCell="C10" activePane="bottomRight" state="frozen"/>
      <selection pane="topRight" activeCell="C1" sqref="C1"/>
      <selection pane="bottomLeft" activeCell="A8" sqref="A8"/>
      <selection pane="bottomRight" activeCell="C6" sqref="C6"/>
    </sheetView>
  </sheetViews>
  <sheetFormatPr baseColWidth="10" defaultColWidth="12.42578125" defaultRowHeight="15" x14ac:dyDescent="0.25"/>
  <cols>
    <col min="1" max="1" width="12.42578125" style="1"/>
    <col min="2" max="2" width="26.7109375" style="1" customWidth="1"/>
    <col min="3" max="3" width="51" style="1" customWidth="1"/>
    <col min="4" max="4" width="35" style="1" customWidth="1"/>
    <col min="5" max="5" width="41" style="1" customWidth="1"/>
    <col min="6" max="6" width="98.140625" style="1" customWidth="1"/>
    <col min="7" max="7" width="22" style="1" customWidth="1"/>
    <col min="8" max="8" width="30.42578125" style="1" customWidth="1"/>
    <col min="9" max="9" width="32.140625" style="1" customWidth="1"/>
    <col min="10" max="10" width="23.85546875" style="1" customWidth="1"/>
    <col min="11" max="11" width="16.42578125" style="1" customWidth="1"/>
    <col min="12" max="12" width="19.7109375" style="1" customWidth="1"/>
    <col min="13" max="13" width="30.85546875" style="1" customWidth="1"/>
    <col min="14" max="14" width="34.42578125" style="1" customWidth="1"/>
    <col min="15" max="15" width="30.28515625" style="1" customWidth="1"/>
    <col min="16" max="17" width="40.140625" style="1" bestFit="1" customWidth="1"/>
    <col min="18" max="18" width="23.42578125" style="1" customWidth="1"/>
    <col min="19" max="19" width="27" style="1" customWidth="1"/>
    <col min="20" max="20" width="25.42578125" style="1" customWidth="1"/>
    <col min="21" max="21" width="18" style="1" customWidth="1"/>
    <col min="22" max="22" width="15.85546875" style="1" customWidth="1"/>
    <col min="23" max="23" width="22" style="1" customWidth="1"/>
    <col min="24" max="24" width="37.28515625" style="1" customWidth="1"/>
    <col min="25" max="16384" width="12.42578125" style="1"/>
  </cols>
  <sheetData>
    <row r="1" spans="1:24" ht="30" customHeight="1" x14ac:dyDescent="0.25">
      <c r="A1" s="72"/>
      <c r="B1" s="72"/>
      <c r="C1" s="87" t="s">
        <v>25</v>
      </c>
      <c r="D1" s="87"/>
      <c r="E1" s="87"/>
      <c r="F1" s="87"/>
      <c r="G1" s="87"/>
      <c r="H1" s="87"/>
      <c r="I1" s="87"/>
      <c r="J1" s="87"/>
      <c r="K1" s="87"/>
      <c r="L1" s="87"/>
      <c r="M1" s="87"/>
      <c r="N1" s="87"/>
      <c r="O1" s="87"/>
      <c r="P1" s="87"/>
      <c r="Q1" s="87"/>
      <c r="R1" s="87"/>
      <c r="S1" s="87"/>
      <c r="T1" s="87"/>
      <c r="U1" s="87"/>
      <c r="V1" s="87"/>
      <c r="W1" s="9" t="s">
        <v>26</v>
      </c>
      <c r="X1" s="10" t="s">
        <v>36</v>
      </c>
    </row>
    <row r="2" spans="1:24" ht="30" customHeight="1" x14ac:dyDescent="0.25">
      <c r="A2" s="72"/>
      <c r="B2" s="72"/>
      <c r="C2" s="87"/>
      <c r="D2" s="87"/>
      <c r="E2" s="87"/>
      <c r="F2" s="87"/>
      <c r="G2" s="87"/>
      <c r="H2" s="87"/>
      <c r="I2" s="87"/>
      <c r="J2" s="87"/>
      <c r="K2" s="87"/>
      <c r="L2" s="87"/>
      <c r="M2" s="87"/>
      <c r="N2" s="87"/>
      <c r="O2" s="87"/>
      <c r="P2" s="87"/>
      <c r="Q2" s="87"/>
      <c r="R2" s="87"/>
      <c r="S2" s="87"/>
      <c r="T2" s="87"/>
      <c r="U2" s="87"/>
      <c r="V2" s="87"/>
      <c r="W2" s="11" t="s">
        <v>27</v>
      </c>
      <c r="X2" s="10">
        <v>3</v>
      </c>
    </row>
    <row r="3" spans="1:24" ht="30" customHeight="1" x14ac:dyDescent="0.25">
      <c r="A3" s="72"/>
      <c r="B3" s="72"/>
      <c r="C3" s="87"/>
      <c r="D3" s="87"/>
      <c r="E3" s="87"/>
      <c r="F3" s="87"/>
      <c r="G3" s="87"/>
      <c r="H3" s="87"/>
      <c r="I3" s="87"/>
      <c r="J3" s="87"/>
      <c r="K3" s="87"/>
      <c r="L3" s="87"/>
      <c r="M3" s="87"/>
      <c r="N3" s="87"/>
      <c r="O3" s="87"/>
      <c r="P3" s="87"/>
      <c r="Q3" s="87"/>
      <c r="R3" s="87"/>
      <c r="S3" s="87"/>
      <c r="T3" s="87"/>
      <c r="U3" s="87"/>
      <c r="V3" s="87"/>
      <c r="W3" s="11" t="s">
        <v>28</v>
      </c>
      <c r="X3" s="12">
        <v>44735</v>
      </c>
    </row>
    <row r="4" spans="1:24" ht="17.25" customHeight="1" x14ac:dyDescent="0.25">
      <c r="A4" s="14"/>
      <c r="B4" s="14"/>
      <c r="C4" s="15"/>
      <c r="D4" s="15"/>
      <c r="E4" s="15"/>
      <c r="F4" s="15"/>
      <c r="G4" s="15"/>
      <c r="H4" s="15"/>
      <c r="I4" s="15"/>
      <c r="J4" s="15"/>
      <c r="K4" s="15"/>
      <c r="L4" s="15"/>
      <c r="M4" s="15"/>
      <c r="N4" s="15"/>
      <c r="O4" s="15"/>
      <c r="P4" s="15"/>
      <c r="Q4" s="15"/>
      <c r="R4" s="15"/>
      <c r="S4" s="15"/>
      <c r="T4" s="15"/>
      <c r="U4" s="15"/>
      <c r="V4" s="15"/>
      <c r="W4" s="16"/>
      <c r="X4" s="17"/>
    </row>
    <row r="5" spans="1:24" ht="25.5" customHeight="1" x14ac:dyDescent="0.25">
      <c r="A5" s="64" t="s">
        <v>42</v>
      </c>
      <c r="B5" s="64"/>
      <c r="C5" s="23">
        <v>44475</v>
      </c>
      <c r="D5" s="15"/>
      <c r="E5" s="15"/>
      <c r="F5" s="15"/>
      <c r="G5" s="15"/>
      <c r="H5" s="15"/>
      <c r="I5" s="15"/>
      <c r="J5" s="15"/>
      <c r="K5" s="15"/>
      <c r="L5" s="15"/>
      <c r="M5" s="15"/>
      <c r="N5" s="15"/>
      <c r="O5" s="15"/>
      <c r="P5" s="15"/>
      <c r="Q5" s="15"/>
      <c r="R5" s="15"/>
      <c r="S5" s="15"/>
      <c r="T5" s="15"/>
      <c r="U5" s="15"/>
      <c r="V5" s="15"/>
      <c r="W5" s="16"/>
      <c r="X5" s="17"/>
    </row>
    <row r="7" spans="1:24" s="2" customFormat="1" ht="15.75" customHeight="1" x14ac:dyDescent="0.25">
      <c r="A7" s="65" t="s">
        <v>0</v>
      </c>
      <c r="B7" s="66"/>
      <c r="C7" s="66"/>
      <c r="D7" s="66"/>
      <c r="E7" s="66"/>
      <c r="F7" s="67"/>
      <c r="G7" s="68" t="s">
        <v>1</v>
      </c>
      <c r="H7" s="68"/>
      <c r="I7" s="68"/>
      <c r="J7" s="68"/>
      <c r="K7" s="68"/>
      <c r="L7" s="68"/>
      <c r="M7" s="68"/>
      <c r="N7" s="68"/>
      <c r="O7" s="68"/>
      <c r="P7" s="65" t="s">
        <v>2</v>
      </c>
      <c r="Q7" s="66"/>
      <c r="R7" s="67"/>
      <c r="S7" s="69" t="s">
        <v>3</v>
      </c>
      <c r="T7" s="65" t="s">
        <v>4</v>
      </c>
      <c r="U7" s="66"/>
      <c r="V7" s="66"/>
      <c r="W7" s="67"/>
      <c r="X7" s="69" t="s">
        <v>5</v>
      </c>
    </row>
    <row r="8" spans="1:24" s="2" customFormat="1" ht="18" customHeight="1" x14ac:dyDescent="0.25">
      <c r="A8" s="68" t="s">
        <v>6</v>
      </c>
      <c r="B8" s="68" t="s">
        <v>7</v>
      </c>
      <c r="C8" s="68" t="s">
        <v>8</v>
      </c>
      <c r="D8" s="68" t="s">
        <v>9</v>
      </c>
      <c r="E8" s="68" t="s">
        <v>10</v>
      </c>
      <c r="F8" s="68" t="s">
        <v>11</v>
      </c>
      <c r="G8" s="68" t="s">
        <v>12</v>
      </c>
      <c r="H8" s="68" t="s">
        <v>13</v>
      </c>
      <c r="I8" s="65" t="s">
        <v>14</v>
      </c>
      <c r="J8" s="66"/>
      <c r="K8" s="66"/>
      <c r="L8" s="66"/>
      <c r="M8" s="66"/>
      <c r="N8" s="66"/>
      <c r="O8" s="67"/>
      <c r="P8" s="69" t="s">
        <v>15</v>
      </c>
      <c r="Q8" s="69" t="s">
        <v>16</v>
      </c>
      <c r="R8" s="69" t="s">
        <v>17</v>
      </c>
      <c r="S8" s="83"/>
      <c r="T8" s="68" t="s">
        <v>12</v>
      </c>
      <c r="U8" s="69" t="s">
        <v>18</v>
      </c>
      <c r="V8" s="69" t="s">
        <v>19</v>
      </c>
      <c r="W8" s="68" t="s">
        <v>41</v>
      </c>
      <c r="X8" s="83"/>
    </row>
    <row r="9" spans="1:24" ht="54" x14ac:dyDescent="0.25">
      <c r="A9" s="68"/>
      <c r="B9" s="68"/>
      <c r="C9" s="68"/>
      <c r="D9" s="68"/>
      <c r="E9" s="68"/>
      <c r="F9" s="68"/>
      <c r="G9" s="68"/>
      <c r="H9" s="68"/>
      <c r="I9" s="7" t="s">
        <v>20</v>
      </c>
      <c r="J9" s="7" t="s">
        <v>21</v>
      </c>
      <c r="K9" s="7" t="s">
        <v>22</v>
      </c>
      <c r="L9" s="7" t="s">
        <v>23</v>
      </c>
      <c r="M9" s="7" t="s">
        <v>43</v>
      </c>
      <c r="N9" s="7" t="s">
        <v>24</v>
      </c>
      <c r="O9" s="13" t="s">
        <v>44</v>
      </c>
      <c r="P9" s="70"/>
      <c r="Q9" s="70"/>
      <c r="R9" s="70"/>
      <c r="S9" s="70"/>
      <c r="T9" s="68"/>
      <c r="U9" s="70"/>
      <c r="V9" s="70"/>
      <c r="W9" s="68"/>
      <c r="X9" s="70"/>
    </row>
    <row r="10" spans="1:24" ht="43.5" customHeight="1" x14ac:dyDescent="0.25">
      <c r="A10" s="71">
        <v>1</v>
      </c>
      <c r="B10" s="71" t="s">
        <v>156</v>
      </c>
      <c r="C10" s="3" t="s">
        <v>45</v>
      </c>
      <c r="D10" s="71" t="s">
        <v>46</v>
      </c>
      <c r="E10" s="71" t="s">
        <v>223</v>
      </c>
      <c r="F10" s="82" t="s">
        <v>213</v>
      </c>
      <c r="G10" s="71">
        <v>3</v>
      </c>
      <c r="H10" s="71" t="s">
        <v>47</v>
      </c>
      <c r="I10" s="71" t="s">
        <v>108</v>
      </c>
      <c r="J10" s="71">
        <v>5</v>
      </c>
      <c r="K10" s="71" t="s">
        <v>108</v>
      </c>
      <c r="L10" s="71">
        <v>5</v>
      </c>
      <c r="M10" s="71" t="s">
        <v>176</v>
      </c>
      <c r="N10" s="63">
        <f>+G10*(MAX(I10:L13))</f>
        <v>15</v>
      </c>
      <c r="O10" s="79" t="s">
        <v>39</v>
      </c>
      <c r="P10" s="71" t="s">
        <v>156</v>
      </c>
      <c r="Q10" s="73" t="s">
        <v>109</v>
      </c>
      <c r="R10" s="73" t="s">
        <v>177</v>
      </c>
      <c r="S10" s="73" t="s">
        <v>115</v>
      </c>
      <c r="T10" s="73">
        <v>2</v>
      </c>
      <c r="U10" s="73">
        <v>5</v>
      </c>
      <c r="V10" s="63">
        <f>+T10*U10</f>
        <v>10</v>
      </c>
      <c r="W10" s="79" t="s">
        <v>39</v>
      </c>
      <c r="X10" s="73"/>
    </row>
    <row r="11" spans="1:24" ht="43.5" customHeight="1" x14ac:dyDescent="0.25">
      <c r="A11" s="71"/>
      <c r="B11" s="71"/>
      <c r="C11" s="3" t="s">
        <v>48</v>
      </c>
      <c r="D11" s="71"/>
      <c r="E11" s="71"/>
      <c r="F11" s="82"/>
      <c r="G11" s="71"/>
      <c r="H11" s="71"/>
      <c r="I11" s="71"/>
      <c r="J11" s="71"/>
      <c r="K11" s="71"/>
      <c r="L11" s="71"/>
      <c r="M11" s="71"/>
      <c r="N11" s="63"/>
      <c r="O11" s="80"/>
      <c r="P11" s="71"/>
      <c r="Q11" s="74"/>
      <c r="R11" s="74"/>
      <c r="S11" s="74"/>
      <c r="T11" s="74"/>
      <c r="U11" s="74"/>
      <c r="V11" s="63"/>
      <c r="W11" s="80"/>
      <c r="X11" s="74"/>
    </row>
    <row r="12" spans="1:24" ht="43.5" customHeight="1" x14ac:dyDescent="0.25">
      <c r="A12" s="71"/>
      <c r="B12" s="71"/>
      <c r="C12" s="3" t="s">
        <v>49</v>
      </c>
      <c r="D12" s="71"/>
      <c r="E12" s="71"/>
      <c r="F12" s="82"/>
      <c r="G12" s="71"/>
      <c r="H12" s="71"/>
      <c r="I12" s="71"/>
      <c r="J12" s="71"/>
      <c r="K12" s="71"/>
      <c r="L12" s="71"/>
      <c r="M12" s="71"/>
      <c r="N12" s="63"/>
      <c r="O12" s="80"/>
      <c r="P12" s="71"/>
      <c r="Q12" s="74"/>
      <c r="R12" s="74"/>
      <c r="S12" s="74"/>
      <c r="T12" s="74"/>
      <c r="U12" s="74"/>
      <c r="V12" s="63"/>
      <c r="W12" s="80"/>
      <c r="X12" s="74"/>
    </row>
    <row r="13" spans="1:24" ht="43.5" customHeight="1" x14ac:dyDescent="0.25">
      <c r="A13" s="71"/>
      <c r="B13" s="71"/>
      <c r="C13" s="3" t="s">
        <v>50</v>
      </c>
      <c r="D13" s="71"/>
      <c r="E13" s="71"/>
      <c r="F13" s="82"/>
      <c r="G13" s="71"/>
      <c r="H13" s="71"/>
      <c r="I13" s="71"/>
      <c r="J13" s="71"/>
      <c r="K13" s="71"/>
      <c r="L13" s="71"/>
      <c r="M13" s="71"/>
      <c r="N13" s="63"/>
      <c r="O13" s="81"/>
      <c r="P13" s="71"/>
      <c r="Q13" s="75"/>
      <c r="R13" s="74"/>
      <c r="S13" s="74"/>
      <c r="T13" s="74"/>
      <c r="U13" s="74"/>
      <c r="V13" s="63"/>
      <c r="W13" s="81"/>
      <c r="X13" s="74"/>
    </row>
    <row r="14" spans="1:24" ht="60" customHeight="1" x14ac:dyDescent="0.25">
      <c r="A14" s="71">
        <v>2</v>
      </c>
      <c r="B14" s="71" t="s">
        <v>51</v>
      </c>
      <c r="C14" s="3" t="s">
        <v>52</v>
      </c>
      <c r="D14" s="71" t="s">
        <v>53</v>
      </c>
      <c r="E14" s="71" t="s">
        <v>224</v>
      </c>
      <c r="F14" s="82" t="s">
        <v>214</v>
      </c>
      <c r="G14" s="71">
        <v>3</v>
      </c>
      <c r="H14" s="71" t="s">
        <v>54</v>
      </c>
      <c r="I14" s="71" t="s">
        <v>108</v>
      </c>
      <c r="J14" s="71">
        <v>3</v>
      </c>
      <c r="K14" s="71" t="s">
        <v>108</v>
      </c>
      <c r="L14" s="71">
        <v>3</v>
      </c>
      <c r="M14" s="71" t="s">
        <v>178</v>
      </c>
      <c r="N14" s="63">
        <f>+G14*(MAX(I14:L16))</f>
        <v>9</v>
      </c>
      <c r="O14" s="79" t="s">
        <v>38</v>
      </c>
      <c r="P14" s="71" t="s">
        <v>51</v>
      </c>
      <c r="Q14" s="73" t="s">
        <v>179</v>
      </c>
      <c r="R14" s="74"/>
      <c r="S14" s="73" t="s">
        <v>115</v>
      </c>
      <c r="T14" s="73">
        <v>2</v>
      </c>
      <c r="U14" s="73">
        <v>3</v>
      </c>
      <c r="V14" s="63">
        <f t="shared" ref="V14" si="0">+T14*U14</f>
        <v>6</v>
      </c>
      <c r="W14" s="79" t="s">
        <v>38</v>
      </c>
      <c r="X14" s="73"/>
    </row>
    <row r="15" spans="1:24" ht="60" customHeight="1" x14ac:dyDescent="0.25">
      <c r="A15" s="71"/>
      <c r="B15" s="71"/>
      <c r="C15" s="3" t="s">
        <v>55</v>
      </c>
      <c r="D15" s="71"/>
      <c r="E15" s="71"/>
      <c r="F15" s="82"/>
      <c r="G15" s="71"/>
      <c r="H15" s="71"/>
      <c r="I15" s="71"/>
      <c r="J15" s="71"/>
      <c r="K15" s="71"/>
      <c r="L15" s="71"/>
      <c r="M15" s="71"/>
      <c r="N15" s="63"/>
      <c r="O15" s="80"/>
      <c r="P15" s="71"/>
      <c r="Q15" s="74"/>
      <c r="R15" s="74"/>
      <c r="S15" s="74"/>
      <c r="T15" s="74"/>
      <c r="U15" s="74"/>
      <c r="V15" s="63"/>
      <c r="W15" s="80"/>
      <c r="X15" s="74"/>
    </row>
    <row r="16" spans="1:24" ht="60" customHeight="1" x14ac:dyDescent="0.25">
      <c r="A16" s="71"/>
      <c r="B16" s="71"/>
      <c r="C16" s="3" t="s">
        <v>56</v>
      </c>
      <c r="D16" s="71"/>
      <c r="E16" s="71"/>
      <c r="F16" s="82"/>
      <c r="G16" s="71"/>
      <c r="H16" s="71"/>
      <c r="I16" s="71"/>
      <c r="J16" s="71"/>
      <c r="K16" s="71"/>
      <c r="L16" s="71"/>
      <c r="M16" s="71"/>
      <c r="N16" s="63"/>
      <c r="O16" s="81"/>
      <c r="P16" s="71"/>
      <c r="Q16" s="76"/>
      <c r="R16" s="75"/>
      <c r="S16" s="76"/>
      <c r="T16" s="76"/>
      <c r="U16" s="76"/>
      <c r="V16" s="63"/>
      <c r="W16" s="81"/>
      <c r="X16" s="76"/>
    </row>
    <row r="17" spans="1:24" ht="39.75" customHeight="1" x14ac:dyDescent="0.25">
      <c r="A17" s="72">
        <v>3</v>
      </c>
      <c r="B17" s="72" t="s">
        <v>57</v>
      </c>
      <c r="C17" s="19" t="s">
        <v>58</v>
      </c>
      <c r="D17" s="72" t="s">
        <v>180</v>
      </c>
      <c r="E17" s="72" t="s">
        <v>212</v>
      </c>
      <c r="F17" s="88" t="s">
        <v>215</v>
      </c>
      <c r="G17" s="72">
        <v>2</v>
      </c>
      <c r="H17" s="72" t="s">
        <v>181</v>
      </c>
      <c r="I17" s="71" t="s">
        <v>108</v>
      </c>
      <c r="J17" s="71">
        <v>5</v>
      </c>
      <c r="K17" s="71" t="s">
        <v>108</v>
      </c>
      <c r="L17" s="71">
        <v>5</v>
      </c>
      <c r="M17" s="71" t="s">
        <v>182</v>
      </c>
      <c r="N17" s="63">
        <f>+G17*(MAX(I17:L21))</f>
        <v>10</v>
      </c>
      <c r="O17" s="84" t="s">
        <v>39</v>
      </c>
      <c r="P17" s="72" t="s">
        <v>57</v>
      </c>
      <c r="Q17" s="77" t="s">
        <v>110</v>
      </c>
      <c r="R17" s="78" t="s">
        <v>111</v>
      </c>
      <c r="S17" s="62" t="s">
        <v>115</v>
      </c>
      <c r="T17" s="62">
        <v>2</v>
      </c>
      <c r="U17" s="62">
        <v>4</v>
      </c>
      <c r="V17" s="63">
        <f>+T17*U17</f>
        <v>8</v>
      </c>
      <c r="W17" s="84" t="s">
        <v>38</v>
      </c>
      <c r="X17" s="62"/>
    </row>
    <row r="18" spans="1:24" ht="39.75" customHeight="1" x14ac:dyDescent="0.25">
      <c r="A18" s="72"/>
      <c r="B18" s="72"/>
      <c r="C18" s="19" t="s">
        <v>59</v>
      </c>
      <c r="D18" s="72"/>
      <c r="E18" s="72"/>
      <c r="F18" s="88"/>
      <c r="G18" s="72"/>
      <c r="H18" s="72"/>
      <c r="I18" s="71"/>
      <c r="J18" s="71"/>
      <c r="K18" s="71"/>
      <c r="L18" s="71"/>
      <c r="M18" s="71"/>
      <c r="N18" s="63"/>
      <c r="O18" s="85"/>
      <c r="P18" s="72"/>
      <c r="Q18" s="78"/>
      <c r="R18" s="78"/>
      <c r="S18" s="62"/>
      <c r="T18" s="62"/>
      <c r="U18" s="62"/>
      <c r="V18" s="63">
        <f t="shared" ref="V18" si="1">+T18*U18</f>
        <v>0</v>
      </c>
      <c r="W18" s="85"/>
      <c r="X18" s="62"/>
    </row>
    <row r="19" spans="1:24" ht="39.75" customHeight="1" x14ac:dyDescent="0.25">
      <c r="A19" s="72"/>
      <c r="B19" s="72"/>
      <c r="C19" s="19" t="s">
        <v>60</v>
      </c>
      <c r="D19" s="72"/>
      <c r="E19" s="72"/>
      <c r="F19" s="88"/>
      <c r="G19" s="72"/>
      <c r="H19" s="72"/>
      <c r="I19" s="71"/>
      <c r="J19" s="71"/>
      <c r="K19" s="71"/>
      <c r="L19" s="71"/>
      <c r="M19" s="71"/>
      <c r="N19" s="63"/>
      <c r="O19" s="85"/>
      <c r="P19" s="72"/>
      <c r="Q19" s="78"/>
      <c r="R19" s="78"/>
      <c r="S19" s="62"/>
      <c r="T19" s="62"/>
      <c r="U19" s="62"/>
      <c r="V19" s="63"/>
      <c r="W19" s="85"/>
      <c r="X19" s="62"/>
    </row>
    <row r="20" spans="1:24" ht="39.75" customHeight="1" x14ac:dyDescent="0.25">
      <c r="A20" s="72"/>
      <c r="B20" s="72"/>
      <c r="C20" s="19" t="s">
        <v>61</v>
      </c>
      <c r="D20" s="72"/>
      <c r="E20" s="72"/>
      <c r="F20" s="88"/>
      <c r="G20" s="72"/>
      <c r="H20" s="72"/>
      <c r="I20" s="71"/>
      <c r="J20" s="71"/>
      <c r="K20" s="71"/>
      <c r="L20" s="71"/>
      <c r="M20" s="71"/>
      <c r="N20" s="63"/>
      <c r="O20" s="85"/>
      <c r="P20" s="72"/>
      <c r="Q20" s="78"/>
      <c r="R20" s="78"/>
      <c r="S20" s="77"/>
      <c r="T20" s="77"/>
      <c r="U20" s="77"/>
      <c r="V20" s="63"/>
      <c r="W20" s="85"/>
      <c r="X20" s="77"/>
    </row>
    <row r="21" spans="1:24" ht="39.75" customHeight="1" x14ac:dyDescent="0.25">
      <c r="A21" s="72"/>
      <c r="B21" s="72"/>
      <c r="C21" s="19" t="s">
        <v>62</v>
      </c>
      <c r="D21" s="72"/>
      <c r="E21" s="72"/>
      <c r="F21" s="88"/>
      <c r="G21" s="72"/>
      <c r="H21" s="72"/>
      <c r="I21" s="71"/>
      <c r="J21" s="71"/>
      <c r="K21" s="71"/>
      <c r="L21" s="71"/>
      <c r="M21" s="71"/>
      <c r="N21" s="63"/>
      <c r="O21" s="86"/>
      <c r="P21" s="72"/>
      <c r="Q21" s="61"/>
      <c r="R21" s="61"/>
      <c r="S21" s="77"/>
      <c r="T21" s="77"/>
      <c r="U21" s="77"/>
      <c r="V21" s="63"/>
      <c r="W21" s="86"/>
      <c r="X21" s="77"/>
    </row>
    <row r="22" spans="1:24" ht="32.25" customHeight="1" x14ac:dyDescent="0.25">
      <c r="A22" s="72">
        <v>4</v>
      </c>
      <c r="B22" s="72" t="s">
        <v>63</v>
      </c>
      <c r="C22" s="19" t="s">
        <v>64</v>
      </c>
      <c r="D22" s="72" t="s">
        <v>183</v>
      </c>
      <c r="E22" s="72" t="s">
        <v>225</v>
      </c>
      <c r="F22" s="88" t="s">
        <v>222</v>
      </c>
      <c r="G22" s="72">
        <v>4</v>
      </c>
      <c r="H22" s="72" t="s">
        <v>65</v>
      </c>
      <c r="I22" s="71" t="s">
        <v>108</v>
      </c>
      <c r="J22" s="71">
        <v>3</v>
      </c>
      <c r="K22" s="71" t="s">
        <v>108</v>
      </c>
      <c r="L22" s="71">
        <v>1</v>
      </c>
      <c r="M22" s="71" t="s">
        <v>184</v>
      </c>
      <c r="N22" s="63">
        <f>+G22*(MAX(I22:L29))</f>
        <v>12</v>
      </c>
      <c r="O22" s="84" t="s">
        <v>39</v>
      </c>
      <c r="P22" s="72" t="s">
        <v>63</v>
      </c>
      <c r="Q22" s="77" t="s">
        <v>185</v>
      </c>
      <c r="R22" s="77" t="s">
        <v>186</v>
      </c>
      <c r="S22" s="77" t="s">
        <v>115</v>
      </c>
      <c r="T22" s="77">
        <v>2</v>
      </c>
      <c r="U22" s="77">
        <v>3</v>
      </c>
      <c r="V22" s="63">
        <f>+T22*U22</f>
        <v>6</v>
      </c>
      <c r="W22" s="84" t="s">
        <v>38</v>
      </c>
      <c r="X22" s="77"/>
    </row>
    <row r="23" spans="1:24" ht="60" x14ac:dyDescent="0.25">
      <c r="A23" s="72"/>
      <c r="B23" s="72"/>
      <c r="C23" s="19" t="s">
        <v>66</v>
      </c>
      <c r="D23" s="72"/>
      <c r="E23" s="72"/>
      <c r="F23" s="88"/>
      <c r="G23" s="72"/>
      <c r="H23" s="72"/>
      <c r="I23" s="71"/>
      <c r="J23" s="71"/>
      <c r="K23" s="71"/>
      <c r="L23" s="71"/>
      <c r="M23" s="71"/>
      <c r="N23" s="63"/>
      <c r="O23" s="85"/>
      <c r="P23" s="72"/>
      <c r="Q23" s="78"/>
      <c r="R23" s="78"/>
      <c r="S23" s="78"/>
      <c r="T23" s="78"/>
      <c r="U23" s="78"/>
      <c r="V23" s="63"/>
      <c r="W23" s="85"/>
      <c r="X23" s="78"/>
    </row>
    <row r="24" spans="1:24" ht="32.25" customHeight="1" x14ac:dyDescent="0.25">
      <c r="A24" s="72"/>
      <c r="B24" s="72"/>
      <c r="C24" s="19" t="s">
        <v>67</v>
      </c>
      <c r="D24" s="72"/>
      <c r="E24" s="72"/>
      <c r="F24" s="88"/>
      <c r="G24" s="72"/>
      <c r="H24" s="72"/>
      <c r="I24" s="71"/>
      <c r="J24" s="71"/>
      <c r="K24" s="71"/>
      <c r="L24" s="71"/>
      <c r="M24" s="71"/>
      <c r="N24" s="63"/>
      <c r="O24" s="85"/>
      <c r="P24" s="72"/>
      <c r="Q24" s="78"/>
      <c r="R24" s="78"/>
      <c r="S24" s="78"/>
      <c r="T24" s="78"/>
      <c r="U24" s="78"/>
      <c r="V24" s="63"/>
      <c r="W24" s="85"/>
      <c r="X24" s="78"/>
    </row>
    <row r="25" spans="1:24" ht="32.25" customHeight="1" x14ac:dyDescent="0.25">
      <c r="A25" s="72"/>
      <c r="B25" s="72"/>
      <c r="C25" s="19" t="s">
        <v>68</v>
      </c>
      <c r="D25" s="72"/>
      <c r="E25" s="72"/>
      <c r="F25" s="88"/>
      <c r="G25" s="72"/>
      <c r="H25" s="72"/>
      <c r="I25" s="71"/>
      <c r="J25" s="71"/>
      <c r="K25" s="71"/>
      <c r="L25" s="71"/>
      <c r="M25" s="71"/>
      <c r="N25" s="63"/>
      <c r="O25" s="85"/>
      <c r="P25" s="72"/>
      <c r="Q25" s="78"/>
      <c r="R25" s="78"/>
      <c r="S25" s="78"/>
      <c r="T25" s="78"/>
      <c r="U25" s="78"/>
      <c r="V25" s="63"/>
      <c r="W25" s="85"/>
      <c r="X25" s="78"/>
    </row>
    <row r="26" spans="1:24" ht="32.25" customHeight="1" x14ac:dyDescent="0.25">
      <c r="A26" s="72"/>
      <c r="B26" s="72"/>
      <c r="C26" s="19" t="s">
        <v>69</v>
      </c>
      <c r="D26" s="72"/>
      <c r="E26" s="72"/>
      <c r="F26" s="88"/>
      <c r="G26" s="72"/>
      <c r="H26" s="72"/>
      <c r="I26" s="71"/>
      <c r="J26" s="71"/>
      <c r="K26" s="71"/>
      <c r="L26" s="71"/>
      <c r="M26" s="71"/>
      <c r="N26" s="63"/>
      <c r="O26" s="85"/>
      <c r="P26" s="72"/>
      <c r="Q26" s="78"/>
      <c r="R26" s="78"/>
      <c r="S26" s="78"/>
      <c r="T26" s="78"/>
      <c r="U26" s="78"/>
      <c r="V26" s="63">
        <f t="shared" ref="V26" si="2">+T26*U26</f>
        <v>0</v>
      </c>
      <c r="W26" s="85"/>
      <c r="X26" s="78"/>
    </row>
    <row r="27" spans="1:24" ht="32.25" customHeight="1" x14ac:dyDescent="0.25">
      <c r="A27" s="72"/>
      <c r="B27" s="72"/>
      <c r="C27" s="20" t="s">
        <v>70</v>
      </c>
      <c r="D27" s="72"/>
      <c r="E27" s="72"/>
      <c r="F27" s="88"/>
      <c r="G27" s="72"/>
      <c r="H27" s="72"/>
      <c r="I27" s="71"/>
      <c r="J27" s="71"/>
      <c r="K27" s="71"/>
      <c r="L27" s="71"/>
      <c r="M27" s="71"/>
      <c r="N27" s="63"/>
      <c r="O27" s="85"/>
      <c r="P27" s="72"/>
      <c r="Q27" s="78"/>
      <c r="R27" s="78"/>
      <c r="S27" s="78"/>
      <c r="T27" s="78"/>
      <c r="U27" s="78"/>
      <c r="V27" s="63"/>
      <c r="W27" s="85"/>
      <c r="X27" s="78"/>
    </row>
    <row r="28" spans="1:24" ht="32.25" customHeight="1" x14ac:dyDescent="0.25">
      <c r="A28" s="72"/>
      <c r="B28" s="72"/>
      <c r="C28" s="20" t="s">
        <v>71</v>
      </c>
      <c r="D28" s="72"/>
      <c r="E28" s="72"/>
      <c r="F28" s="88"/>
      <c r="G28" s="72"/>
      <c r="H28" s="72"/>
      <c r="I28" s="71"/>
      <c r="J28" s="71"/>
      <c r="K28" s="71"/>
      <c r="L28" s="71"/>
      <c r="M28" s="71"/>
      <c r="N28" s="63"/>
      <c r="O28" s="85"/>
      <c r="P28" s="72"/>
      <c r="Q28" s="78"/>
      <c r="R28" s="78"/>
      <c r="S28" s="78"/>
      <c r="T28" s="78"/>
      <c r="U28" s="78"/>
      <c r="V28" s="63"/>
      <c r="W28" s="85"/>
      <c r="X28" s="78"/>
    </row>
    <row r="29" spans="1:24" ht="32.25" customHeight="1" x14ac:dyDescent="0.25">
      <c r="A29" s="72"/>
      <c r="B29" s="72"/>
      <c r="C29" s="19" t="s">
        <v>72</v>
      </c>
      <c r="D29" s="72"/>
      <c r="E29" s="72"/>
      <c r="F29" s="88"/>
      <c r="G29" s="72"/>
      <c r="H29" s="72"/>
      <c r="I29" s="71"/>
      <c r="J29" s="71"/>
      <c r="K29" s="71"/>
      <c r="L29" s="71"/>
      <c r="M29" s="71"/>
      <c r="N29" s="63"/>
      <c r="O29" s="86"/>
      <c r="P29" s="72"/>
      <c r="Q29" s="61"/>
      <c r="R29" s="61"/>
      <c r="S29" s="61"/>
      <c r="T29" s="61"/>
      <c r="U29" s="61"/>
      <c r="V29" s="63"/>
      <c r="W29" s="86"/>
      <c r="X29" s="61"/>
    </row>
    <row r="30" spans="1:24" ht="91.5" customHeight="1" x14ac:dyDescent="0.25">
      <c r="A30" s="72">
        <v>5</v>
      </c>
      <c r="B30" s="72" t="s">
        <v>73</v>
      </c>
      <c r="C30" s="19" t="s">
        <v>74</v>
      </c>
      <c r="D30" s="72" t="s">
        <v>187</v>
      </c>
      <c r="E30" s="72" t="s">
        <v>226</v>
      </c>
      <c r="F30" s="88" t="s">
        <v>218</v>
      </c>
      <c r="G30" s="72">
        <v>3</v>
      </c>
      <c r="H30" s="72" t="s">
        <v>188</v>
      </c>
      <c r="I30" s="71" t="s">
        <v>108</v>
      </c>
      <c r="J30" s="71" t="s">
        <v>108</v>
      </c>
      <c r="K30" s="71" t="s">
        <v>108</v>
      </c>
      <c r="L30" s="71">
        <v>3</v>
      </c>
      <c r="M30" s="71" t="s">
        <v>189</v>
      </c>
      <c r="N30" s="63">
        <f>+G30*(MAX(I30:L33))</f>
        <v>9</v>
      </c>
      <c r="O30" s="84" t="s">
        <v>38</v>
      </c>
      <c r="P30" s="72" t="s">
        <v>73</v>
      </c>
      <c r="Q30" s="77" t="s">
        <v>112</v>
      </c>
      <c r="R30" s="77" t="s">
        <v>190</v>
      </c>
      <c r="S30" s="62" t="s">
        <v>108</v>
      </c>
      <c r="T30" s="62">
        <v>2</v>
      </c>
      <c r="U30" s="62">
        <v>3</v>
      </c>
      <c r="V30" s="63">
        <f>+T30*U30</f>
        <v>6</v>
      </c>
      <c r="W30" s="84" t="s">
        <v>38</v>
      </c>
      <c r="X30" s="62" t="s">
        <v>211</v>
      </c>
    </row>
    <row r="31" spans="1:24" ht="91.5" customHeight="1" x14ac:dyDescent="0.25">
      <c r="A31" s="72"/>
      <c r="B31" s="72"/>
      <c r="C31" s="19" t="s">
        <v>191</v>
      </c>
      <c r="D31" s="72"/>
      <c r="E31" s="72"/>
      <c r="F31" s="88"/>
      <c r="G31" s="72"/>
      <c r="H31" s="72"/>
      <c r="I31" s="71"/>
      <c r="J31" s="71"/>
      <c r="K31" s="71"/>
      <c r="L31" s="71"/>
      <c r="M31" s="71"/>
      <c r="N31" s="63"/>
      <c r="O31" s="85"/>
      <c r="P31" s="72"/>
      <c r="Q31" s="78"/>
      <c r="R31" s="78"/>
      <c r="S31" s="62"/>
      <c r="T31" s="62"/>
      <c r="U31" s="62"/>
      <c r="V31" s="63"/>
      <c r="W31" s="85"/>
      <c r="X31" s="62"/>
    </row>
    <row r="32" spans="1:24" ht="91.5" customHeight="1" x14ac:dyDescent="0.25">
      <c r="A32" s="72"/>
      <c r="B32" s="72"/>
      <c r="C32" s="19" t="s">
        <v>75</v>
      </c>
      <c r="D32" s="72"/>
      <c r="E32" s="72"/>
      <c r="F32" s="88"/>
      <c r="G32" s="72"/>
      <c r="H32" s="72"/>
      <c r="I32" s="71"/>
      <c r="J32" s="71"/>
      <c r="K32" s="71"/>
      <c r="L32" s="71"/>
      <c r="M32" s="71"/>
      <c r="N32" s="63"/>
      <c r="O32" s="85"/>
      <c r="P32" s="72"/>
      <c r="Q32" s="78"/>
      <c r="R32" s="78"/>
      <c r="S32" s="62"/>
      <c r="T32" s="62"/>
      <c r="U32" s="62"/>
      <c r="V32" s="63"/>
      <c r="W32" s="85"/>
      <c r="X32" s="62"/>
    </row>
    <row r="33" spans="1:24" ht="91.5" customHeight="1" x14ac:dyDescent="0.25">
      <c r="A33" s="72"/>
      <c r="B33" s="72"/>
      <c r="C33" s="19" t="s">
        <v>76</v>
      </c>
      <c r="D33" s="72"/>
      <c r="E33" s="72"/>
      <c r="F33" s="88"/>
      <c r="G33" s="72"/>
      <c r="H33" s="72"/>
      <c r="I33" s="71"/>
      <c r="J33" s="71"/>
      <c r="K33" s="71"/>
      <c r="L33" s="71"/>
      <c r="M33" s="71"/>
      <c r="N33" s="63"/>
      <c r="O33" s="86"/>
      <c r="P33" s="72"/>
      <c r="Q33" s="61"/>
      <c r="R33" s="61"/>
      <c r="S33" s="62"/>
      <c r="T33" s="62"/>
      <c r="U33" s="62"/>
      <c r="V33" s="63"/>
      <c r="W33" s="86"/>
      <c r="X33" s="62"/>
    </row>
    <row r="34" spans="1:24" ht="86.25" customHeight="1" x14ac:dyDescent="0.25">
      <c r="A34" s="72">
        <v>6</v>
      </c>
      <c r="B34" s="72" t="s">
        <v>77</v>
      </c>
      <c r="C34" s="19" t="s">
        <v>78</v>
      </c>
      <c r="D34" s="72" t="s">
        <v>79</v>
      </c>
      <c r="E34" s="72" t="s">
        <v>227</v>
      </c>
      <c r="F34" s="88" t="s">
        <v>216</v>
      </c>
      <c r="G34" s="72">
        <v>2</v>
      </c>
      <c r="H34" s="72" t="s">
        <v>80</v>
      </c>
      <c r="I34" s="71" t="s">
        <v>108</v>
      </c>
      <c r="J34" s="71">
        <v>4</v>
      </c>
      <c r="K34" s="71" t="s">
        <v>108</v>
      </c>
      <c r="L34" s="71">
        <v>5</v>
      </c>
      <c r="M34" s="71" t="s">
        <v>192</v>
      </c>
      <c r="N34" s="63">
        <f>+G34*(MAX(I34:L35))</f>
        <v>10</v>
      </c>
      <c r="O34" s="84" t="s">
        <v>39</v>
      </c>
      <c r="P34" s="72" t="s">
        <v>77</v>
      </c>
      <c r="Q34" s="77" t="s">
        <v>193</v>
      </c>
      <c r="R34" s="77" t="s">
        <v>205</v>
      </c>
      <c r="S34" s="61" t="s">
        <v>108</v>
      </c>
      <c r="T34" s="61">
        <v>2</v>
      </c>
      <c r="U34" s="61">
        <v>5</v>
      </c>
      <c r="V34" s="63">
        <f>+T34*U34</f>
        <v>10</v>
      </c>
      <c r="W34" s="84" t="s">
        <v>39</v>
      </c>
      <c r="X34" s="61"/>
    </row>
    <row r="35" spans="1:24" ht="86.25" customHeight="1" x14ac:dyDescent="0.25">
      <c r="A35" s="72"/>
      <c r="B35" s="72"/>
      <c r="C35" s="19" t="s">
        <v>81</v>
      </c>
      <c r="D35" s="72"/>
      <c r="E35" s="72"/>
      <c r="F35" s="88"/>
      <c r="G35" s="72"/>
      <c r="H35" s="72"/>
      <c r="I35" s="71"/>
      <c r="J35" s="71"/>
      <c r="K35" s="71"/>
      <c r="L35" s="71"/>
      <c r="M35" s="71"/>
      <c r="N35" s="63"/>
      <c r="O35" s="86"/>
      <c r="P35" s="72"/>
      <c r="Q35" s="78"/>
      <c r="R35" s="78"/>
      <c r="S35" s="62"/>
      <c r="T35" s="62"/>
      <c r="U35" s="62"/>
      <c r="V35" s="63"/>
      <c r="W35" s="86"/>
      <c r="X35" s="62"/>
    </row>
    <row r="36" spans="1:24" ht="63" customHeight="1" x14ac:dyDescent="0.25">
      <c r="A36" s="72">
        <v>7</v>
      </c>
      <c r="B36" s="72" t="s">
        <v>82</v>
      </c>
      <c r="C36" s="19" t="s">
        <v>83</v>
      </c>
      <c r="D36" s="72" t="s">
        <v>84</v>
      </c>
      <c r="E36" s="72" t="s">
        <v>228</v>
      </c>
      <c r="F36" s="88" t="s">
        <v>217</v>
      </c>
      <c r="G36" s="72">
        <v>4</v>
      </c>
      <c r="H36" s="72" t="s">
        <v>194</v>
      </c>
      <c r="I36" s="71" t="s">
        <v>108</v>
      </c>
      <c r="J36" s="71">
        <v>4</v>
      </c>
      <c r="K36" s="71" t="s">
        <v>108</v>
      </c>
      <c r="L36" s="71">
        <v>5</v>
      </c>
      <c r="M36" s="71" t="s">
        <v>195</v>
      </c>
      <c r="N36" s="63">
        <f>+G36*(MAX(I36:L38))</f>
        <v>20</v>
      </c>
      <c r="O36" s="84" t="s">
        <v>40</v>
      </c>
      <c r="P36" s="72" t="s">
        <v>82</v>
      </c>
      <c r="Q36" s="77" t="s">
        <v>196</v>
      </c>
      <c r="R36" s="77" t="s">
        <v>143</v>
      </c>
      <c r="S36" s="62" t="s">
        <v>108</v>
      </c>
      <c r="T36" s="62">
        <v>2</v>
      </c>
      <c r="U36" s="62">
        <v>5</v>
      </c>
      <c r="V36" s="63">
        <f>+T36*U36</f>
        <v>10</v>
      </c>
      <c r="W36" s="84" t="s">
        <v>39</v>
      </c>
      <c r="X36" s="62"/>
    </row>
    <row r="37" spans="1:24" ht="63" customHeight="1" x14ac:dyDescent="0.25">
      <c r="A37" s="72"/>
      <c r="B37" s="72"/>
      <c r="C37" s="19" t="s">
        <v>85</v>
      </c>
      <c r="D37" s="72"/>
      <c r="E37" s="72"/>
      <c r="F37" s="88"/>
      <c r="G37" s="72"/>
      <c r="H37" s="72"/>
      <c r="I37" s="71"/>
      <c r="J37" s="71"/>
      <c r="K37" s="71"/>
      <c r="L37" s="71"/>
      <c r="M37" s="71"/>
      <c r="N37" s="63"/>
      <c r="O37" s="85"/>
      <c r="P37" s="72"/>
      <c r="Q37" s="78"/>
      <c r="R37" s="78"/>
      <c r="S37" s="62"/>
      <c r="T37" s="62"/>
      <c r="U37" s="62"/>
      <c r="V37" s="63"/>
      <c r="W37" s="85"/>
      <c r="X37" s="62"/>
    </row>
    <row r="38" spans="1:24" ht="60" x14ac:dyDescent="0.25">
      <c r="A38" s="72"/>
      <c r="B38" s="72"/>
      <c r="C38" s="19" t="s">
        <v>86</v>
      </c>
      <c r="D38" s="72"/>
      <c r="E38" s="72"/>
      <c r="F38" s="88"/>
      <c r="G38" s="72"/>
      <c r="H38" s="72"/>
      <c r="I38" s="71"/>
      <c r="J38" s="71"/>
      <c r="K38" s="71"/>
      <c r="L38" s="71"/>
      <c r="M38" s="71"/>
      <c r="N38" s="63"/>
      <c r="O38" s="86"/>
      <c r="P38" s="72"/>
      <c r="Q38" s="61"/>
      <c r="R38" s="61"/>
      <c r="S38" s="62"/>
      <c r="T38" s="62"/>
      <c r="U38" s="62"/>
      <c r="V38" s="63">
        <f t="shared" ref="V38" si="3">+T38*U38</f>
        <v>0</v>
      </c>
      <c r="W38" s="86"/>
      <c r="X38" s="62"/>
    </row>
    <row r="39" spans="1:24" ht="75" customHeight="1" x14ac:dyDescent="0.25">
      <c r="A39" s="72">
        <v>8</v>
      </c>
      <c r="B39" s="72" t="s">
        <v>87</v>
      </c>
      <c r="C39" s="19" t="s">
        <v>88</v>
      </c>
      <c r="D39" s="72" t="s">
        <v>89</v>
      </c>
      <c r="E39" s="72" t="s">
        <v>229</v>
      </c>
      <c r="F39" s="88" t="s">
        <v>221</v>
      </c>
      <c r="G39" s="72">
        <v>2</v>
      </c>
      <c r="H39" s="72" t="s">
        <v>90</v>
      </c>
      <c r="I39" s="71" t="s">
        <v>108</v>
      </c>
      <c r="J39" s="71">
        <v>3</v>
      </c>
      <c r="K39" s="71" t="s">
        <v>108</v>
      </c>
      <c r="L39" s="71">
        <v>1</v>
      </c>
      <c r="M39" s="71" t="s">
        <v>197</v>
      </c>
      <c r="N39" s="63">
        <f>+G39*(MAX(I39:L44))</f>
        <v>6</v>
      </c>
      <c r="O39" s="84" t="s">
        <v>38</v>
      </c>
      <c r="P39" s="72" t="s">
        <v>87</v>
      </c>
      <c r="Q39" s="77" t="s">
        <v>113</v>
      </c>
      <c r="R39" s="77" t="s">
        <v>198</v>
      </c>
      <c r="S39" s="62" t="s">
        <v>115</v>
      </c>
      <c r="T39" s="62">
        <v>1</v>
      </c>
      <c r="U39" s="62">
        <v>2</v>
      </c>
      <c r="V39" s="63">
        <f>+T39*U39</f>
        <v>2</v>
      </c>
      <c r="W39" s="84" t="s">
        <v>37</v>
      </c>
      <c r="X39" s="62"/>
    </row>
    <row r="40" spans="1:24" ht="30" x14ac:dyDescent="0.25">
      <c r="A40" s="72"/>
      <c r="B40" s="72"/>
      <c r="C40" s="19" t="s">
        <v>91</v>
      </c>
      <c r="D40" s="72"/>
      <c r="E40" s="72"/>
      <c r="F40" s="88"/>
      <c r="G40" s="72"/>
      <c r="H40" s="72"/>
      <c r="I40" s="71"/>
      <c r="J40" s="71"/>
      <c r="K40" s="71"/>
      <c r="L40" s="71"/>
      <c r="M40" s="71"/>
      <c r="N40" s="63"/>
      <c r="O40" s="85"/>
      <c r="P40" s="72"/>
      <c r="Q40" s="78"/>
      <c r="R40" s="78"/>
      <c r="S40" s="62"/>
      <c r="T40" s="62"/>
      <c r="U40" s="62"/>
      <c r="V40" s="63"/>
      <c r="W40" s="85"/>
      <c r="X40" s="62"/>
    </row>
    <row r="41" spans="1:24" ht="45" x14ac:dyDescent="0.25">
      <c r="A41" s="72"/>
      <c r="B41" s="72"/>
      <c r="C41" s="19" t="s">
        <v>92</v>
      </c>
      <c r="D41" s="72"/>
      <c r="E41" s="72"/>
      <c r="F41" s="88"/>
      <c r="G41" s="72"/>
      <c r="H41" s="72"/>
      <c r="I41" s="71"/>
      <c r="J41" s="71"/>
      <c r="K41" s="71"/>
      <c r="L41" s="71"/>
      <c r="M41" s="71"/>
      <c r="N41" s="63"/>
      <c r="O41" s="85"/>
      <c r="P41" s="72"/>
      <c r="Q41" s="78"/>
      <c r="R41" s="78"/>
      <c r="S41" s="62"/>
      <c r="T41" s="62"/>
      <c r="U41" s="62"/>
      <c r="V41" s="63"/>
      <c r="W41" s="85"/>
      <c r="X41" s="62"/>
    </row>
    <row r="42" spans="1:24" ht="15" customHeight="1" x14ac:dyDescent="0.25">
      <c r="A42" s="72"/>
      <c r="B42" s="72"/>
      <c r="C42" s="19" t="s">
        <v>93</v>
      </c>
      <c r="D42" s="72"/>
      <c r="E42" s="72"/>
      <c r="F42" s="88"/>
      <c r="G42" s="72"/>
      <c r="H42" s="72"/>
      <c r="I42" s="71"/>
      <c r="J42" s="71"/>
      <c r="K42" s="71"/>
      <c r="L42" s="71"/>
      <c r="M42" s="71"/>
      <c r="N42" s="63"/>
      <c r="O42" s="85"/>
      <c r="P42" s="72"/>
      <c r="Q42" s="78"/>
      <c r="R42" s="78"/>
      <c r="S42" s="62"/>
      <c r="T42" s="62"/>
      <c r="U42" s="62"/>
      <c r="V42" s="63">
        <f t="shared" ref="V42" si="4">+T42*U42</f>
        <v>0</v>
      </c>
      <c r="W42" s="85"/>
      <c r="X42" s="62"/>
    </row>
    <row r="43" spans="1:24" ht="15" customHeight="1" x14ac:dyDescent="0.25">
      <c r="A43" s="72"/>
      <c r="B43" s="72"/>
      <c r="C43" s="19" t="s">
        <v>94</v>
      </c>
      <c r="D43" s="72"/>
      <c r="E43" s="72"/>
      <c r="F43" s="88"/>
      <c r="G43" s="72"/>
      <c r="H43" s="72"/>
      <c r="I43" s="71"/>
      <c r="J43" s="71"/>
      <c r="K43" s="71"/>
      <c r="L43" s="71"/>
      <c r="M43" s="71"/>
      <c r="N43" s="63"/>
      <c r="O43" s="85"/>
      <c r="P43" s="72"/>
      <c r="Q43" s="78"/>
      <c r="R43" s="78"/>
      <c r="S43" s="62"/>
      <c r="T43" s="62"/>
      <c r="U43" s="62"/>
      <c r="V43" s="63"/>
      <c r="W43" s="85"/>
      <c r="X43" s="62"/>
    </row>
    <row r="44" spans="1:24" ht="30" x14ac:dyDescent="0.25">
      <c r="A44" s="72"/>
      <c r="B44" s="72"/>
      <c r="C44" s="19" t="s">
        <v>95</v>
      </c>
      <c r="D44" s="72"/>
      <c r="E44" s="72"/>
      <c r="F44" s="88"/>
      <c r="G44" s="72"/>
      <c r="H44" s="72"/>
      <c r="I44" s="71"/>
      <c r="J44" s="71"/>
      <c r="K44" s="71"/>
      <c r="L44" s="71"/>
      <c r="M44" s="71"/>
      <c r="N44" s="63"/>
      <c r="O44" s="86"/>
      <c r="P44" s="72"/>
      <c r="Q44" s="61"/>
      <c r="R44" s="61"/>
      <c r="S44" s="77"/>
      <c r="T44" s="77"/>
      <c r="U44" s="77"/>
      <c r="V44" s="63"/>
      <c r="W44" s="86"/>
      <c r="X44" s="77"/>
    </row>
    <row r="45" spans="1:24" ht="39.75" customHeight="1" x14ac:dyDescent="0.25">
      <c r="A45" s="72">
        <v>9</v>
      </c>
      <c r="B45" s="72" t="s">
        <v>96</v>
      </c>
      <c r="C45" s="19" t="s">
        <v>97</v>
      </c>
      <c r="D45" s="72" t="s">
        <v>98</v>
      </c>
      <c r="E45" s="72" t="s">
        <v>230</v>
      </c>
      <c r="F45" s="88" t="s">
        <v>220</v>
      </c>
      <c r="G45" s="72">
        <v>4</v>
      </c>
      <c r="H45" s="72" t="s">
        <v>199</v>
      </c>
      <c r="I45" s="71" t="s">
        <v>108</v>
      </c>
      <c r="J45" s="71">
        <v>5</v>
      </c>
      <c r="K45" s="71" t="s">
        <v>108</v>
      </c>
      <c r="L45" s="71">
        <v>3</v>
      </c>
      <c r="M45" s="71" t="s">
        <v>200</v>
      </c>
      <c r="N45" s="63">
        <f>+G45*(MAX(I45:L50))</f>
        <v>20</v>
      </c>
      <c r="O45" s="84" t="s">
        <v>40</v>
      </c>
      <c r="P45" s="72" t="s">
        <v>96</v>
      </c>
      <c r="Q45" s="77" t="s">
        <v>201</v>
      </c>
      <c r="R45" s="77" t="s">
        <v>202</v>
      </c>
      <c r="S45" s="62" t="s">
        <v>115</v>
      </c>
      <c r="T45" s="62">
        <v>3</v>
      </c>
      <c r="U45" s="62">
        <v>5</v>
      </c>
      <c r="V45" s="63">
        <f>+T45*U45</f>
        <v>15</v>
      </c>
      <c r="W45" s="84" t="s">
        <v>39</v>
      </c>
      <c r="X45" s="62"/>
    </row>
    <row r="46" spans="1:24" ht="39.75" customHeight="1" x14ac:dyDescent="0.25">
      <c r="A46" s="72"/>
      <c r="B46" s="72"/>
      <c r="C46" s="19" t="s">
        <v>99</v>
      </c>
      <c r="D46" s="72"/>
      <c r="E46" s="72"/>
      <c r="F46" s="88"/>
      <c r="G46" s="72"/>
      <c r="H46" s="72"/>
      <c r="I46" s="71"/>
      <c r="J46" s="71"/>
      <c r="K46" s="71"/>
      <c r="L46" s="71"/>
      <c r="M46" s="71"/>
      <c r="N46" s="63"/>
      <c r="O46" s="85"/>
      <c r="P46" s="72"/>
      <c r="Q46" s="78"/>
      <c r="R46" s="78"/>
      <c r="S46" s="62"/>
      <c r="T46" s="62"/>
      <c r="U46" s="62"/>
      <c r="V46" s="63">
        <f t="shared" ref="V46" si="5">+T46*U46</f>
        <v>0</v>
      </c>
      <c r="W46" s="85"/>
      <c r="X46" s="62"/>
    </row>
    <row r="47" spans="1:24" ht="39.75" customHeight="1" x14ac:dyDescent="0.25">
      <c r="A47" s="72"/>
      <c r="B47" s="72"/>
      <c r="C47" s="19" t="s">
        <v>100</v>
      </c>
      <c r="D47" s="72"/>
      <c r="E47" s="72"/>
      <c r="F47" s="88"/>
      <c r="G47" s="72"/>
      <c r="H47" s="72"/>
      <c r="I47" s="71"/>
      <c r="J47" s="71"/>
      <c r="K47" s="71"/>
      <c r="L47" s="71"/>
      <c r="M47" s="71"/>
      <c r="N47" s="63"/>
      <c r="O47" s="85"/>
      <c r="P47" s="72"/>
      <c r="Q47" s="78"/>
      <c r="R47" s="78"/>
      <c r="S47" s="62"/>
      <c r="T47" s="62"/>
      <c r="U47" s="62"/>
      <c r="V47" s="63"/>
      <c r="W47" s="85"/>
      <c r="X47" s="62"/>
    </row>
    <row r="48" spans="1:24" ht="39.75" customHeight="1" x14ac:dyDescent="0.25">
      <c r="A48" s="72"/>
      <c r="B48" s="72"/>
      <c r="C48" s="19" t="s">
        <v>101</v>
      </c>
      <c r="D48" s="72"/>
      <c r="E48" s="72"/>
      <c r="F48" s="88"/>
      <c r="G48" s="72"/>
      <c r="H48" s="72"/>
      <c r="I48" s="71"/>
      <c r="J48" s="71"/>
      <c r="K48" s="71"/>
      <c r="L48" s="71"/>
      <c r="M48" s="71"/>
      <c r="N48" s="63"/>
      <c r="O48" s="85"/>
      <c r="P48" s="72"/>
      <c r="Q48" s="78"/>
      <c r="R48" s="78"/>
      <c r="S48" s="62"/>
      <c r="T48" s="62"/>
      <c r="U48" s="62"/>
      <c r="V48" s="63"/>
      <c r="W48" s="85"/>
      <c r="X48" s="62"/>
    </row>
    <row r="49" spans="1:24" ht="39.75" customHeight="1" x14ac:dyDescent="0.25">
      <c r="A49" s="72"/>
      <c r="B49" s="72"/>
      <c r="C49" s="19" t="s">
        <v>102</v>
      </c>
      <c r="D49" s="72"/>
      <c r="E49" s="72"/>
      <c r="F49" s="88"/>
      <c r="G49" s="72"/>
      <c r="H49" s="72"/>
      <c r="I49" s="71"/>
      <c r="J49" s="71"/>
      <c r="K49" s="71"/>
      <c r="L49" s="71"/>
      <c r="M49" s="71"/>
      <c r="N49" s="63"/>
      <c r="O49" s="85"/>
      <c r="P49" s="72"/>
      <c r="Q49" s="78"/>
      <c r="R49" s="78"/>
      <c r="S49" s="62"/>
      <c r="T49" s="62"/>
      <c r="U49" s="62"/>
      <c r="V49" s="63"/>
      <c r="W49" s="85"/>
      <c r="X49" s="62"/>
    </row>
    <row r="50" spans="1:24" ht="39.75" customHeight="1" x14ac:dyDescent="0.25">
      <c r="A50" s="72"/>
      <c r="B50" s="72"/>
      <c r="C50" s="19" t="s">
        <v>103</v>
      </c>
      <c r="D50" s="72"/>
      <c r="E50" s="72"/>
      <c r="F50" s="88"/>
      <c r="G50" s="72"/>
      <c r="H50" s="72"/>
      <c r="I50" s="71"/>
      <c r="J50" s="71"/>
      <c r="K50" s="71"/>
      <c r="L50" s="71"/>
      <c r="M50" s="71"/>
      <c r="N50" s="63"/>
      <c r="O50" s="86"/>
      <c r="P50" s="72"/>
      <c r="Q50" s="61"/>
      <c r="R50" s="61"/>
      <c r="S50" s="77"/>
      <c r="T50" s="77"/>
      <c r="U50" s="77"/>
      <c r="V50" s="63">
        <f t="shared" ref="V50" si="6">+T50*U50</f>
        <v>0</v>
      </c>
      <c r="W50" s="86"/>
      <c r="X50" s="77"/>
    </row>
    <row r="51" spans="1:24" ht="105.75" customHeight="1" x14ac:dyDescent="0.25">
      <c r="A51" s="72">
        <v>10</v>
      </c>
      <c r="B51" s="72" t="s">
        <v>104</v>
      </c>
      <c r="C51" s="19" t="s">
        <v>105</v>
      </c>
      <c r="D51" s="72" t="s">
        <v>106</v>
      </c>
      <c r="E51" s="89" t="s">
        <v>231</v>
      </c>
      <c r="F51" s="88" t="s">
        <v>219</v>
      </c>
      <c r="G51" s="72">
        <v>2</v>
      </c>
      <c r="H51" s="72" t="s">
        <v>203</v>
      </c>
      <c r="I51" s="71" t="s">
        <v>108</v>
      </c>
      <c r="J51" s="71" t="s">
        <v>108</v>
      </c>
      <c r="K51" s="71" t="s">
        <v>108</v>
      </c>
      <c r="L51" s="71">
        <v>5</v>
      </c>
      <c r="M51" s="71" t="s">
        <v>204</v>
      </c>
      <c r="N51" s="63">
        <f>+G51*(MAX(I51:L52))</f>
        <v>10</v>
      </c>
      <c r="O51" s="84" t="s">
        <v>39</v>
      </c>
      <c r="P51" s="72" t="s">
        <v>104</v>
      </c>
      <c r="Q51" s="77" t="s">
        <v>165</v>
      </c>
      <c r="R51" s="77" t="s">
        <v>114</v>
      </c>
      <c r="S51" s="62" t="s">
        <v>115</v>
      </c>
      <c r="T51" s="62">
        <v>2</v>
      </c>
      <c r="U51" s="62">
        <v>4</v>
      </c>
      <c r="V51" s="63">
        <f>+T51*U51</f>
        <v>8</v>
      </c>
      <c r="W51" s="84" t="s">
        <v>38</v>
      </c>
      <c r="X51" s="62" t="s">
        <v>211</v>
      </c>
    </row>
    <row r="52" spans="1:24" ht="105.75" customHeight="1" x14ac:dyDescent="0.25">
      <c r="A52" s="72"/>
      <c r="B52" s="72"/>
      <c r="C52" s="19" t="s">
        <v>107</v>
      </c>
      <c r="D52" s="72"/>
      <c r="E52" s="89"/>
      <c r="F52" s="88"/>
      <c r="G52" s="72"/>
      <c r="H52" s="72"/>
      <c r="I52" s="71"/>
      <c r="J52" s="71"/>
      <c r="K52" s="71"/>
      <c r="L52" s="71"/>
      <c r="M52" s="71"/>
      <c r="N52" s="63"/>
      <c r="O52" s="86"/>
      <c r="P52" s="72"/>
      <c r="Q52" s="61"/>
      <c r="R52" s="61"/>
      <c r="S52" s="62"/>
      <c r="T52" s="62"/>
      <c r="U52" s="62"/>
      <c r="V52" s="63"/>
      <c r="W52" s="86"/>
      <c r="X52" s="62"/>
    </row>
    <row r="53" spans="1:24" ht="15" customHeight="1" x14ac:dyDescent="0.25">
      <c r="A53" s="3"/>
      <c r="B53" s="3"/>
      <c r="C53" s="3"/>
      <c r="D53" s="3"/>
      <c r="E53" s="3"/>
      <c r="F53" s="3"/>
      <c r="G53" s="3"/>
      <c r="H53" s="3"/>
      <c r="I53" s="3"/>
      <c r="J53" s="3"/>
      <c r="K53" s="3"/>
      <c r="L53" s="3"/>
      <c r="M53" s="3"/>
      <c r="N53" s="21">
        <f>+G53*(MAX(I53:L53))</f>
        <v>0</v>
      </c>
      <c r="O53" s="18"/>
      <c r="P53" s="19"/>
      <c r="Q53" s="19"/>
      <c r="R53" s="19"/>
      <c r="S53" s="19"/>
      <c r="T53" s="3"/>
      <c r="U53" s="19"/>
      <c r="V53" s="22">
        <f>+T53*U53</f>
        <v>0</v>
      </c>
      <c r="W53" s="18"/>
      <c r="X53" s="19"/>
    </row>
    <row r="54" spans="1:24" ht="15" customHeight="1" x14ac:dyDescent="0.25">
      <c r="A54" s="3"/>
      <c r="B54" s="3"/>
      <c r="C54" s="3"/>
      <c r="D54" s="3"/>
      <c r="E54" s="3"/>
      <c r="F54" s="3"/>
      <c r="G54" s="3"/>
      <c r="H54" s="3"/>
      <c r="I54" s="3"/>
      <c r="J54" s="3"/>
      <c r="K54" s="3"/>
      <c r="L54" s="3"/>
      <c r="M54" s="3"/>
      <c r="N54" s="21">
        <f t="shared" ref="N54:N72" si="7">+G54*(MAX(I54:L54))</f>
        <v>0</v>
      </c>
      <c r="O54" s="18"/>
      <c r="P54" s="19"/>
      <c r="Q54" s="19"/>
      <c r="R54" s="19"/>
      <c r="S54" s="19"/>
      <c r="T54" s="3"/>
      <c r="U54" s="19"/>
      <c r="V54" s="22">
        <f>+T54*U54</f>
        <v>0</v>
      </c>
      <c r="W54" s="18"/>
      <c r="X54" s="19"/>
    </row>
    <row r="55" spans="1:24" ht="15" customHeight="1" x14ac:dyDescent="0.25">
      <c r="A55" s="3"/>
      <c r="B55" s="3"/>
      <c r="C55" s="3"/>
      <c r="D55" s="3"/>
      <c r="E55" s="3"/>
      <c r="F55" s="3"/>
      <c r="G55" s="3"/>
      <c r="H55" s="3"/>
      <c r="I55" s="3"/>
      <c r="J55" s="3"/>
      <c r="K55" s="3"/>
      <c r="L55" s="3"/>
      <c r="M55" s="3"/>
      <c r="N55" s="21">
        <f t="shared" si="7"/>
        <v>0</v>
      </c>
      <c r="O55" s="18"/>
      <c r="P55" s="19"/>
      <c r="Q55" s="19"/>
      <c r="R55" s="19"/>
      <c r="S55" s="19"/>
      <c r="T55" s="3"/>
      <c r="U55" s="19"/>
      <c r="V55" s="22">
        <f>+T55*U55</f>
        <v>0</v>
      </c>
      <c r="W55" s="18"/>
      <c r="X55" s="19"/>
    </row>
    <row r="56" spans="1:24" ht="15" customHeight="1" x14ac:dyDescent="0.25">
      <c r="A56" s="3"/>
      <c r="B56" s="3"/>
      <c r="C56" s="3"/>
      <c r="D56" s="3"/>
      <c r="E56" s="3"/>
      <c r="F56" s="3"/>
      <c r="G56" s="3"/>
      <c r="H56" s="3"/>
      <c r="I56" s="3"/>
      <c r="J56" s="3"/>
      <c r="K56" s="3"/>
      <c r="L56" s="3"/>
      <c r="M56" s="3"/>
      <c r="N56" s="21">
        <f t="shared" si="7"/>
        <v>0</v>
      </c>
      <c r="O56" s="18"/>
      <c r="P56" s="19"/>
      <c r="Q56" s="19"/>
      <c r="R56" s="19"/>
      <c r="S56" s="19"/>
      <c r="T56" s="3"/>
      <c r="U56" s="19"/>
      <c r="V56" s="22">
        <f>+T56*U56</f>
        <v>0</v>
      </c>
      <c r="W56" s="18"/>
      <c r="X56" s="19"/>
    </row>
    <row r="57" spans="1:24" ht="15" customHeight="1" x14ac:dyDescent="0.25">
      <c r="A57" s="3"/>
      <c r="B57" s="3"/>
      <c r="C57" s="3"/>
      <c r="D57" s="3"/>
      <c r="E57" s="3"/>
      <c r="F57" s="3"/>
      <c r="G57" s="3"/>
      <c r="H57" s="3"/>
      <c r="I57" s="3"/>
      <c r="J57" s="3"/>
      <c r="K57" s="3"/>
      <c r="L57" s="3"/>
      <c r="M57" s="3"/>
      <c r="N57" s="21">
        <f t="shared" si="7"/>
        <v>0</v>
      </c>
      <c r="O57" s="18"/>
      <c r="P57" s="19"/>
      <c r="Q57" s="19"/>
      <c r="R57" s="19"/>
      <c r="S57" s="19"/>
      <c r="T57" s="3"/>
      <c r="U57" s="19"/>
      <c r="V57" s="22">
        <f>+T57*U57</f>
        <v>0</v>
      </c>
      <c r="W57" s="18"/>
      <c r="X57" s="19"/>
    </row>
    <row r="58" spans="1:24" ht="15" customHeight="1" x14ac:dyDescent="0.25">
      <c r="A58" s="3"/>
      <c r="B58" s="3"/>
      <c r="C58" s="3"/>
      <c r="D58" s="3"/>
      <c r="E58" s="3"/>
      <c r="F58" s="3"/>
      <c r="G58" s="3"/>
      <c r="H58" s="3"/>
      <c r="I58" s="3"/>
      <c r="J58" s="3"/>
      <c r="K58" s="3"/>
      <c r="L58" s="3"/>
      <c r="M58" s="3"/>
      <c r="N58" s="21">
        <f t="shared" si="7"/>
        <v>0</v>
      </c>
      <c r="O58" s="18"/>
      <c r="P58" s="19"/>
      <c r="Q58" s="19"/>
      <c r="R58" s="19"/>
      <c r="S58" s="19"/>
      <c r="T58" s="3"/>
      <c r="U58" s="19"/>
      <c r="V58" s="22">
        <f t="shared" ref="V58:V72" si="8">+T58*U58</f>
        <v>0</v>
      </c>
      <c r="W58" s="18"/>
      <c r="X58" s="19"/>
    </row>
    <row r="59" spans="1:24" ht="15" customHeight="1" x14ac:dyDescent="0.25">
      <c r="A59" s="3"/>
      <c r="B59" s="3"/>
      <c r="C59" s="3"/>
      <c r="D59" s="3"/>
      <c r="E59" s="3"/>
      <c r="F59" s="3"/>
      <c r="G59" s="3"/>
      <c r="H59" s="3"/>
      <c r="I59" s="3"/>
      <c r="J59" s="3"/>
      <c r="K59" s="3"/>
      <c r="L59" s="3"/>
      <c r="M59" s="3"/>
      <c r="N59" s="21">
        <f t="shared" si="7"/>
        <v>0</v>
      </c>
      <c r="O59" s="18"/>
      <c r="P59" s="19"/>
      <c r="Q59" s="19"/>
      <c r="R59" s="19"/>
      <c r="S59" s="19"/>
      <c r="T59" s="3"/>
      <c r="U59" s="19"/>
      <c r="V59" s="22">
        <f t="shared" si="8"/>
        <v>0</v>
      </c>
      <c r="W59" s="18"/>
      <c r="X59" s="19"/>
    </row>
    <row r="60" spans="1:24" ht="15" customHeight="1" x14ac:dyDescent="0.25">
      <c r="A60" s="3"/>
      <c r="B60" s="3"/>
      <c r="C60" s="3"/>
      <c r="D60" s="3"/>
      <c r="E60" s="3"/>
      <c r="F60" s="3"/>
      <c r="G60" s="3"/>
      <c r="H60" s="3"/>
      <c r="I60" s="3"/>
      <c r="J60" s="3"/>
      <c r="K60" s="3"/>
      <c r="L60" s="3"/>
      <c r="M60" s="3"/>
      <c r="N60" s="21">
        <f t="shared" si="7"/>
        <v>0</v>
      </c>
      <c r="O60" s="18"/>
      <c r="P60" s="19"/>
      <c r="Q60" s="19"/>
      <c r="R60" s="19"/>
      <c r="S60" s="19"/>
      <c r="T60" s="3"/>
      <c r="U60" s="19"/>
      <c r="V60" s="22">
        <f t="shared" si="8"/>
        <v>0</v>
      </c>
      <c r="W60" s="18"/>
      <c r="X60" s="19"/>
    </row>
    <row r="61" spans="1:24" ht="15" customHeight="1" x14ac:dyDescent="0.25">
      <c r="A61" s="3"/>
      <c r="B61" s="3"/>
      <c r="C61" s="3"/>
      <c r="D61" s="3"/>
      <c r="E61" s="3"/>
      <c r="F61" s="3"/>
      <c r="G61" s="3"/>
      <c r="H61" s="3"/>
      <c r="I61" s="3"/>
      <c r="J61" s="3"/>
      <c r="K61" s="3"/>
      <c r="L61" s="3"/>
      <c r="M61" s="3"/>
      <c r="N61" s="21">
        <f t="shared" si="7"/>
        <v>0</v>
      </c>
      <c r="O61" s="18"/>
      <c r="P61" s="19"/>
      <c r="Q61" s="19"/>
      <c r="R61" s="19"/>
      <c r="S61" s="19"/>
      <c r="T61" s="3"/>
      <c r="U61" s="19"/>
      <c r="V61" s="22">
        <f t="shared" si="8"/>
        <v>0</v>
      </c>
      <c r="W61" s="18"/>
      <c r="X61" s="19"/>
    </row>
    <row r="62" spans="1:24" ht="15" customHeight="1" x14ac:dyDescent="0.25">
      <c r="A62" s="3"/>
      <c r="B62" s="3"/>
      <c r="C62" s="3"/>
      <c r="D62" s="3"/>
      <c r="E62" s="3"/>
      <c r="F62" s="3"/>
      <c r="G62" s="3"/>
      <c r="H62" s="3"/>
      <c r="I62" s="3"/>
      <c r="J62" s="3"/>
      <c r="K62" s="3"/>
      <c r="L62" s="3"/>
      <c r="M62" s="3"/>
      <c r="N62" s="21">
        <f t="shared" si="7"/>
        <v>0</v>
      </c>
      <c r="O62" s="18"/>
      <c r="P62" s="19"/>
      <c r="Q62" s="19"/>
      <c r="R62" s="19"/>
      <c r="S62" s="19"/>
      <c r="T62" s="3"/>
      <c r="U62" s="19"/>
      <c r="V62" s="22">
        <f t="shared" si="8"/>
        <v>0</v>
      </c>
      <c r="W62" s="18"/>
      <c r="X62" s="19"/>
    </row>
    <row r="63" spans="1:24" ht="15" customHeight="1" x14ac:dyDescent="0.25">
      <c r="A63" s="3"/>
      <c r="B63" s="3"/>
      <c r="C63" s="3"/>
      <c r="D63" s="3"/>
      <c r="E63" s="3"/>
      <c r="F63" s="3"/>
      <c r="G63" s="3"/>
      <c r="H63" s="3"/>
      <c r="I63" s="3"/>
      <c r="J63" s="3"/>
      <c r="K63" s="3"/>
      <c r="L63" s="3"/>
      <c r="M63" s="3"/>
      <c r="N63" s="21">
        <f t="shared" si="7"/>
        <v>0</v>
      </c>
      <c r="O63" s="18"/>
      <c r="P63" s="19"/>
      <c r="Q63" s="19"/>
      <c r="R63" s="19"/>
      <c r="S63" s="19"/>
      <c r="T63" s="3"/>
      <c r="U63" s="19"/>
      <c r="V63" s="22">
        <f t="shared" si="8"/>
        <v>0</v>
      </c>
      <c r="W63" s="18"/>
      <c r="X63" s="19"/>
    </row>
    <row r="64" spans="1:24" ht="15" customHeight="1" x14ac:dyDescent="0.25">
      <c r="A64" s="3"/>
      <c r="B64" s="3"/>
      <c r="C64" s="3"/>
      <c r="D64" s="3"/>
      <c r="E64" s="3"/>
      <c r="F64" s="3"/>
      <c r="G64" s="3"/>
      <c r="H64" s="3"/>
      <c r="I64" s="3"/>
      <c r="J64" s="3"/>
      <c r="K64" s="3"/>
      <c r="L64" s="3"/>
      <c r="M64" s="3"/>
      <c r="N64" s="21">
        <f t="shared" si="7"/>
        <v>0</v>
      </c>
      <c r="O64" s="18"/>
      <c r="P64" s="19"/>
      <c r="Q64" s="19"/>
      <c r="R64" s="19"/>
      <c r="S64" s="19"/>
      <c r="T64" s="3"/>
      <c r="U64" s="19"/>
      <c r="V64" s="22">
        <f t="shared" si="8"/>
        <v>0</v>
      </c>
      <c r="W64" s="18"/>
      <c r="X64" s="19"/>
    </row>
    <row r="65" spans="1:24" ht="15" customHeight="1" x14ac:dyDescent="0.25">
      <c r="A65" s="3"/>
      <c r="B65" s="3"/>
      <c r="C65" s="3"/>
      <c r="D65" s="3"/>
      <c r="E65" s="3"/>
      <c r="F65" s="3"/>
      <c r="G65" s="3"/>
      <c r="H65" s="3"/>
      <c r="I65" s="3"/>
      <c r="J65" s="3"/>
      <c r="K65" s="3"/>
      <c r="L65" s="3"/>
      <c r="M65" s="3"/>
      <c r="N65" s="21">
        <f t="shared" si="7"/>
        <v>0</v>
      </c>
      <c r="O65" s="18"/>
      <c r="P65" s="19"/>
      <c r="Q65" s="19"/>
      <c r="R65" s="19"/>
      <c r="S65" s="19"/>
      <c r="T65" s="3"/>
      <c r="U65" s="19"/>
      <c r="V65" s="22">
        <f t="shared" si="8"/>
        <v>0</v>
      </c>
      <c r="W65" s="18"/>
      <c r="X65" s="19"/>
    </row>
    <row r="66" spans="1:24" ht="15" customHeight="1" x14ac:dyDescent="0.25">
      <c r="A66" s="3"/>
      <c r="B66" s="3"/>
      <c r="C66" s="3"/>
      <c r="D66" s="3"/>
      <c r="E66" s="3"/>
      <c r="F66" s="3"/>
      <c r="G66" s="3"/>
      <c r="H66" s="3"/>
      <c r="I66" s="3"/>
      <c r="J66" s="3"/>
      <c r="K66" s="3"/>
      <c r="L66" s="3"/>
      <c r="M66" s="3"/>
      <c r="N66" s="21">
        <f t="shared" si="7"/>
        <v>0</v>
      </c>
      <c r="O66" s="18"/>
      <c r="P66" s="19"/>
      <c r="Q66" s="19"/>
      <c r="R66" s="19"/>
      <c r="S66" s="19"/>
      <c r="T66" s="3"/>
      <c r="U66" s="19"/>
      <c r="V66" s="22">
        <f t="shared" si="8"/>
        <v>0</v>
      </c>
      <c r="W66" s="18"/>
      <c r="X66" s="19"/>
    </row>
    <row r="67" spans="1:24" ht="15" customHeight="1" x14ac:dyDescent="0.25">
      <c r="A67" s="3"/>
      <c r="B67" s="3"/>
      <c r="C67" s="3"/>
      <c r="D67" s="3"/>
      <c r="E67" s="3"/>
      <c r="F67" s="3"/>
      <c r="G67" s="3"/>
      <c r="H67" s="3"/>
      <c r="I67" s="3"/>
      <c r="J67" s="3"/>
      <c r="K67" s="3"/>
      <c r="L67" s="3"/>
      <c r="M67" s="3"/>
      <c r="N67" s="21">
        <f t="shared" si="7"/>
        <v>0</v>
      </c>
      <c r="O67" s="18"/>
      <c r="P67" s="19"/>
      <c r="Q67" s="19"/>
      <c r="R67" s="19"/>
      <c r="S67" s="19"/>
      <c r="T67" s="3"/>
      <c r="U67" s="19"/>
      <c r="V67" s="22">
        <f t="shared" si="8"/>
        <v>0</v>
      </c>
      <c r="W67" s="18"/>
      <c r="X67" s="19"/>
    </row>
    <row r="68" spans="1:24" ht="15" customHeight="1" x14ac:dyDescent="0.25">
      <c r="A68" s="3"/>
      <c r="B68" s="3"/>
      <c r="C68" s="3"/>
      <c r="D68" s="3"/>
      <c r="E68" s="3"/>
      <c r="F68" s="3"/>
      <c r="G68" s="3"/>
      <c r="H68" s="3"/>
      <c r="I68" s="3"/>
      <c r="J68" s="3"/>
      <c r="K68" s="3"/>
      <c r="L68" s="3"/>
      <c r="M68" s="3"/>
      <c r="N68" s="21">
        <f t="shared" si="7"/>
        <v>0</v>
      </c>
      <c r="O68" s="18"/>
      <c r="P68" s="19"/>
      <c r="Q68" s="19"/>
      <c r="R68" s="19"/>
      <c r="S68" s="19"/>
      <c r="T68" s="3"/>
      <c r="U68" s="19"/>
      <c r="V68" s="22">
        <f t="shared" si="8"/>
        <v>0</v>
      </c>
      <c r="W68" s="18"/>
      <c r="X68" s="19"/>
    </row>
    <row r="69" spans="1:24" ht="15" customHeight="1" x14ac:dyDescent="0.25">
      <c r="A69" s="3"/>
      <c r="B69" s="3"/>
      <c r="C69" s="3"/>
      <c r="D69" s="3"/>
      <c r="E69" s="3"/>
      <c r="F69" s="3"/>
      <c r="G69" s="3"/>
      <c r="H69" s="3"/>
      <c r="I69" s="3"/>
      <c r="J69" s="3"/>
      <c r="K69" s="3"/>
      <c r="L69" s="3"/>
      <c r="M69" s="3"/>
      <c r="N69" s="21">
        <f t="shared" si="7"/>
        <v>0</v>
      </c>
      <c r="O69" s="18"/>
      <c r="P69" s="19"/>
      <c r="Q69" s="19"/>
      <c r="R69" s="19"/>
      <c r="S69" s="19"/>
      <c r="T69" s="3"/>
      <c r="U69" s="19"/>
      <c r="V69" s="22">
        <f t="shared" si="8"/>
        <v>0</v>
      </c>
      <c r="W69" s="18"/>
      <c r="X69" s="19"/>
    </row>
    <row r="70" spans="1:24" ht="15" customHeight="1" x14ac:dyDescent="0.25">
      <c r="A70" s="3"/>
      <c r="B70" s="3"/>
      <c r="C70" s="3"/>
      <c r="D70" s="3"/>
      <c r="E70" s="3"/>
      <c r="F70" s="3"/>
      <c r="G70" s="3"/>
      <c r="H70" s="3"/>
      <c r="I70" s="3"/>
      <c r="J70" s="3"/>
      <c r="K70" s="3"/>
      <c r="L70" s="3"/>
      <c r="M70" s="3"/>
      <c r="N70" s="21">
        <f t="shared" si="7"/>
        <v>0</v>
      </c>
      <c r="O70" s="18"/>
      <c r="P70" s="19"/>
      <c r="Q70" s="19"/>
      <c r="R70" s="19"/>
      <c r="S70" s="19"/>
      <c r="T70" s="3"/>
      <c r="U70" s="19"/>
      <c r="V70" s="22">
        <f t="shared" si="8"/>
        <v>0</v>
      </c>
      <c r="W70" s="18"/>
      <c r="X70" s="19"/>
    </row>
    <row r="71" spans="1:24" ht="15" customHeight="1" x14ac:dyDescent="0.25">
      <c r="A71" s="3"/>
      <c r="B71" s="3"/>
      <c r="C71" s="3"/>
      <c r="D71" s="3"/>
      <c r="E71" s="3"/>
      <c r="F71" s="3"/>
      <c r="G71" s="3"/>
      <c r="H71" s="3"/>
      <c r="I71" s="3"/>
      <c r="J71" s="3"/>
      <c r="K71" s="3"/>
      <c r="L71" s="3"/>
      <c r="M71" s="3"/>
      <c r="N71" s="21">
        <f t="shared" si="7"/>
        <v>0</v>
      </c>
      <c r="O71" s="18"/>
      <c r="P71" s="19"/>
      <c r="Q71" s="19"/>
      <c r="R71" s="19"/>
      <c r="S71" s="19"/>
      <c r="T71" s="3"/>
      <c r="U71" s="19"/>
      <c r="V71" s="22">
        <f t="shared" si="8"/>
        <v>0</v>
      </c>
      <c r="W71" s="18"/>
      <c r="X71" s="19"/>
    </row>
    <row r="72" spans="1:24" ht="15" customHeight="1" x14ac:dyDescent="0.25">
      <c r="A72" s="3"/>
      <c r="B72" s="3"/>
      <c r="C72" s="3"/>
      <c r="D72" s="3"/>
      <c r="E72" s="3"/>
      <c r="F72" s="3"/>
      <c r="G72" s="3"/>
      <c r="H72" s="3"/>
      <c r="I72" s="3"/>
      <c r="J72" s="3"/>
      <c r="K72" s="3"/>
      <c r="L72" s="3"/>
      <c r="M72" s="3"/>
      <c r="N72" s="21">
        <f t="shared" si="7"/>
        <v>0</v>
      </c>
      <c r="O72" s="18"/>
      <c r="P72" s="19"/>
      <c r="Q72" s="19"/>
      <c r="R72" s="19"/>
      <c r="S72" s="19"/>
      <c r="T72" s="3"/>
      <c r="U72" s="19"/>
      <c r="V72" s="22">
        <f t="shared" si="8"/>
        <v>0</v>
      </c>
      <c r="W72" s="18"/>
      <c r="X72" s="19"/>
    </row>
  </sheetData>
  <mergeCells count="254">
    <mergeCell ref="X34:X35"/>
    <mergeCell ref="X36:X38"/>
    <mergeCell ref="X39:X44"/>
    <mergeCell ref="X45:X50"/>
    <mergeCell ref="X51:X52"/>
    <mergeCell ref="V39:V44"/>
    <mergeCell ref="V45:V50"/>
    <mergeCell ref="V51:V52"/>
    <mergeCell ref="W14:W16"/>
    <mergeCell ref="W17:W21"/>
    <mergeCell ref="W22:W29"/>
    <mergeCell ref="W34:W35"/>
    <mergeCell ref="W36:W38"/>
    <mergeCell ref="W39:W44"/>
    <mergeCell ref="W45:W50"/>
    <mergeCell ref="W51:W52"/>
    <mergeCell ref="X30:X33"/>
    <mergeCell ref="W30:W33"/>
    <mergeCell ref="X14:X16"/>
    <mergeCell ref="X17:X21"/>
    <mergeCell ref="X22:X29"/>
    <mergeCell ref="U39:U44"/>
    <mergeCell ref="U45:U50"/>
    <mergeCell ref="U51:U52"/>
    <mergeCell ref="O14:O16"/>
    <mergeCell ref="O17:O21"/>
    <mergeCell ref="O22:O29"/>
    <mergeCell ref="O34:O35"/>
    <mergeCell ref="O36:O38"/>
    <mergeCell ref="O39:O44"/>
    <mergeCell ref="O45:O50"/>
    <mergeCell ref="O51:O52"/>
    <mergeCell ref="S39:S44"/>
    <mergeCell ref="S45:S50"/>
    <mergeCell ref="S51:S52"/>
    <mergeCell ref="T14:T16"/>
    <mergeCell ref="T17:T21"/>
    <mergeCell ref="T22:T29"/>
    <mergeCell ref="T34:T35"/>
    <mergeCell ref="T36:T38"/>
    <mergeCell ref="T39:T44"/>
    <mergeCell ref="T45:T50"/>
    <mergeCell ref="T51:T52"/>
    <mergeCell ref="Q17:Q21"/>
    <mergeCell ref="Q22:Q29"/>
    <mergeCell ref="N34:N35"/>
    <mergeCell ref="N36:N38"/>
    <mergeCell ref="N39:N44"/>
    <mergeCell ref="N45:N50"/>
    <mergeCell ref="N51:N52"/>
    <mergeCell ref="P14:P16"/>
    <mergeCell ref="P17:P21"/>
    <mergeCell ref="P22:P29"/>
    <mergeCell ref="P34:P35"/>
    <mergeCell ref="Q34:Q35"/>
    <mergeCell ref="P36:P38"/>
    <mergeCell ref="Q36:Q38"/>
    <mergeCell ref="P39:P44"/>
    <mergeCell ref="Q39:Q44"/>
    <mergeCell ref="P45:P50"/>
    <mergeCell ref="Q45:Q50"/>
    <mergeCell ref="P51:P52"/>
    <mergeCell ref="Q51:Q52"/>
    <mergeCell ref="L34:L35"/>
    <mergeCell ref="L36:L38"/>
    <mergeCell ref="L39:L44"/>
    <mergeCell ref="L45:L50"/>
    <mergeCell ref="L51:L52"/>
    <mergeCell ref="M14:M16"/>
    <mergeCell ref="M17:M21"/>
    <mergeCell ref="M22:M29"/>
    <mergeCell ref="M34:M35"/>
    <mergeCell ref="M36:M38"/>
    <mergeCell ref="M39:M44"/>
    <mergeCell ref="M45:M50"/>
    <mergeCell ref="M51:M52"/>
    <mergeCell ref="J34:J35"/>
    <mergeCell ref="J36:J38"/>
    <mergeCell ref="J39:J44"/>
    <mergeCell ref="J45:J50"/>
    <mergeCell ref="J51:J52"/>
    <mergeCell ref="K14:K16"/>
    <mergeCell ref="K17:K21"/>
    <mergeCell ref="K22:K29"/>
    <mergeCell ref="K34:K35"/>
    <mergeCell ref="K36:K38"/>
    <mergeCell ref="K39:K44"/>
    <mergeCell ref="K45:K50"/>
    <mergeCell ref="K51:K52"/>
    <mergeCell ref="D45:D50"/>
    <mergeCell ref="E45:E50"/>
    <mergeCell ref="H34:H35"/>
    <mergeCell ref="H36:H38"/>
    <mergeCell ref="H39:H44"/>
    <mergeCell ref="H45:H50"/>
    <mergeCell ref="H51:H52"/>
    <mergeCell ref="I14:I16"/>
    <mergeCell ref="I17:I21"/>
    <mergeCell ref="I22:I29"/>
    <mergeCell ref="I34:I35"/>
    <mergeCell ref="I36:I38"/>
    <mergeCell ref="I39:I44"/>
    <mergeCell ref="I45:I50"/>
    <mergeCell ref="I51:I52"/>
    <mergeCell ref="H17:H21"/>
    <mergeCell ref="B36:B38"/>
    <mergeCell ref="D36:D38"/>
    <mergeCell ref="A51:A52"/>
    <mergeCell ref="B51:B52"/>
    <mergeCell ref="D51:D52"/>
    <mergeCell ref="E51:E52"/>
    <mergeCell ref="F51:F52"/>
    <mergeCell ref="G14:G16"/>
    <mergeCell ref="G17:G21"/>
    <mergeCell ref="G22:G29"/>
    <mergeCell ref="G34:G35"/>
    <mergeCell ref="G36:G38"/>
    <mergeCell ref="G39:G44"/>
    <mergeCell ref="G45:G50"/>
    <mergeCell ref="G51:G52"/>
    <mergeCell ref="E36:E38"/>
    <mergeCell ref="F36:F38"/>
    <mergeCell ref="A39:A44"/>
    <mergeCell ref="B39:B44"/>
    <mergeCell ref="D39:D44"/>
    <mergeCell ref="E39:E44"/>
    <mergeCell ref="F39:F44"/>
    <mergeCell ref="A45:A50"/>
    <mergeCell ref="B45:B50"/>
    <mergeCell ref="A22:A29"/>
    <mergeCell ref="B22:B29"/>
    <mergeCell ref="D22:D29"/>
    <mergeCell ref="E22:E29"/>
    <mergeCell ref="F22:F29"/>
    <mergeCell ref="A34:A35"/>
    <mergeCell ref="B34:B35"/>
    <mergeCell ref="D34:D35"/>
    <mergeCell ref="E34:E35"/>
    <mergeCell ref="F34:F35"/>
    <mergeCell ref="B14:B16"/>
    <mergeCell ref="D14:D16"/>
    <mergeCell ref="E14:E16"/>
    <mergeCell ref="F14:F16"/>
    <mergeCell ref="A17:A21"/>
    <mergeCell ref="B17:B21"/>
    <mergeCell ref="D17:D21"/>
    <mergeCell ref="E17:E21"/>
    <mergeCell ref="F17:F21"/>
    <mergeCell ref="R51:R52"/>
    <mergeCell ref="S34:S35"/>
    <mergeCell ref="B30:B33"/>
    <mergeCell ref="A30:A33"/>
    <mergeCell ref="D30:D33"/>
    <mergeCell ref="E30:E33"/>
    <mergeCell ref="F30:F33"/>
    <mergeCell ref="G30:G33"/>
    <mergeCell ref="H30:H33"/>
    <mergeCell ref="I30:I33"/>
    <mergeCell ref="J30:J33"/>
    <mergeCell ref="K30:K33"/>
    <mergeCell ref="S36:S38"/>
    <mergeCell ref="Q30:Q33"/>
    <mergeCell ref="R30:R33"/>
    <mergeCell ref="S30:S33"/>
    <mergeCell ref="L30:L33"/>
    <mergeCell ref="M30:M33"/>
    <mergeCell ref="R34:R35"/>
    <mergeCell ref="R36:R38"/>
    <mergeCell ref="R39:R44"/>
    <mergeCell ref="R45:R50"/>
    <mergeCell ref="F45:F50"/>
    <mergeCell ref="A36:A38"/>
    <mergeCell ref="A1:B3"/>
    <mergeCell ref="T30:T33"/>
    <mergeCell ref="U30:U33"/>
    <mergeCell ref="N30:N33"/>
    <mergeCell ref="O30:O33"/>
    <mergeCell ref="C1:V3"/>
    <mergeCell ref="A8:A9"/>
    <mergeCell ref="B8:B9"/>
    <mergeCell ref="C8:C9"/>
    <mergeCell ref="D8:D9"/>
    <mergeCell ref="E8:E9"/>
    <mergeCell ref="F8:F9"/>
    <mergeCell ref="A7:F7"/>
    <mergeCell ref="U10:U13"/>
    <mergeCell ref="V10:V13"/>
    <mergeCell ref="M10:M13"/>
    <mergeCell ref="N10:N13"/>
    <mergeCell ref="O10:O13"/>
    <mergeCell ref="Q10:Q13"/>
    <mergeCell ref="S10:S13"/>
    <mergeCell ref="T10:T13"/>
    <mergeCell ref="H14:H16"/>
    <mergeCell ref="V30:V33"/>
    <mergeCell ref="A14:A16"/>
    <mergeCell ref="F10:F13"/>
    <mergeCell ref="G10:G13"/>
    <mergeCell ref="H10:H13"/>
    <mergeCell ref="I10:I13"/>
    <mergeCell ref="J10:J13"/>
    <mergeCell ref="X7:X9"/>
    <mergeCell ref="G8:G9"/>
    <mergeCell ref="H8:H9"/>
    <mergeCell ref="U8:U9"/>
    <mergeCell ref="V8:V9"/>
    <mergeCell ref="T8:T9"/>
    <mergeCell ref="S7:S9"/>
    <mergeCell ref="R8:R9"/>
    <mergeCell ref="Q8:Q9"/>
    <mergeCell ref="W8:W9"/>
    <mergeCell ref="X10:X13"/>
    <mergeCell ref="K10:K13"/>
    <mergeCell ref="L10:L13"/>
    <mergeCell ref="R17:R21"/>
    <mergeCell ref="S17:S21"/>
    <mergeCell ref="H22:H29"/>
    <mergeCell ref="R22:R29"/>
    <mergeCell ref="S22:S29"/>
    <mergeCell ref="U22:U29"/>
    <mergeCell ref="W10:W13"/>
    <mergeCell ref="J14:J16"/>
    <mergeCell ref="J17:J21"/>
    <mergeCell ref="J22:J29"/>
    <mergeCell ref="L14:L16"/>
    <mergeCell ref="L17:L21"/>
    <mergeCell ref="L22:L29"/>
    <mergeCell ref="N14:N16"/>
    <mergeCell ref="N17:N21"/>
    <mergeCell ref="N22:N29"/>
    <mergeCell ref="U34:U35"/>
    <mergeCell ref="U36:U38"/>
    <mergeCell ref="V22:V29"/>
    <mergeCell ref="V34:V35"/>
    <mergeCell ref="V36:V38"/>
    <mergeCell ref="A5:B5"/>
    <mergeCell ref="I8:O8"/>
    <mergeCell ref="G7:O7"/>
    <mergeCell ref="P7:R7"/>
    <mergeCell ref="T7:W7"/>
    <mergeCell ref="P8:P9"/>
    <mergeCell ref="P10:P13"/>
    <mergeCell ref="P30:P33"/>
    <mergeCell ref="R10:R16"/>
    <mergeCell ref="Q14:Q16"/>
    <mergeCell ref="S14:S16"/>
    <mergeCell ref="U14:U16"/>
    <mergeCell ref="U17:U21"/>
    <mergeCell ref="V14:V16"/>
    <mergeCell ref="V17:V21"/>
    <mergeCell ref="A10:A13"/>
    <mergeCell ref="B10:B13"/>
    <mergeCell ref="D10:D13"/>
    <mergeCell ref="E10:E13"/>
  </mergeCells>
  <conditionalFormatting sqref="O53:O72">
    <cfRule type="containsText" dxfId="24" priority="17" operator="containsText" text="EXTREMO">
      <formula>NOT(ISERROR(SEARCH("EXTREMO",O53)))</formula>
    </cfRule>
    <cfRule type="containsText" dxfId="23" priority="18" operator="containsText" text="ALTO">
      <formula>NOT(ISERROR(SEARCH("ALTO",O53)))</formula>
    </cfRule>
    <cfRule type="containsText" dxfId="22" priority="19" operator="containsText" text="MODERADO">
      <formula>NOT(ISERROR(SEARCH("MODERADO",O53)))</formula>
    </cfRule>
    <cfRule type="containsText" dxfId="21" priority="20" operator="containsText" text="BAJO">
      <formula>NOT(ISERROR(SEARCH("BAJO",O53)))</formula>
    </cfRule>
  </conditionalFormatting>
  <conditionalFormatting sqref="O10 O14 O17 O22 O30 O34 O36 O39 O45 O51">
    <cfRule type="containsText" dxfId="20" priority="9" operator="containsText" text="EXTREMO">
      <formula>NOT(ISERROR(SEARCH("EXTREMO",O10)))</formula>
    </cfRule>
    <cfRule type="containsText" dxfId="19" priority="10" operator="containsText" text="ALTO">
      <formula>NOT(ISERROR(SEARCH("ALTO",O10)))</formula>
    </cfRule>
    <cfRule type="containsText" dxfId="18" priority="11" operator="containsText" text="MODERADO">
      <formula>NOT(ISERROR(SEARCH("MODERADO",O10)))</formula>
    </cfRule>
    <cfRule type="containsText" dxfId="17" priority="12" operator="containsText" text="BAJO">
      <formula>NOT(ISERROR(SEARCH("BAJO",O10)))</formula>
    </cfRule>
  </conditionalFormatting>
  <conditionalFormatting sqref="W53:W72">
    <cfRule type="containsText" dxfId="16" priority="5" operator="containsText" text="EXTREMO">
      <formula>NOT(ISERROR(SEARCH("EXTREMO",W53)))</formula>
    </cfRule>
    <cfRule type="containsText" dxfId="15" priority="6" operator="containsText" text="ALTO">
      <formula>NOT(ISERROR(SEARCH("ALTO",W53)))</formula>
    </cfRule>
    <cfRule type="containsText" dxfId="14" priority="7" operator="containsText" text="MODERADO">
      <formula>NOT(ISERROR(SEARCH("MODERADO",W53)))</formula>
    </cfRule>
    <cfRule type="containsText" dxfId="13" priority="8" operator="containsText" text="BAJO">
      <formula>NOT(ISERROR(SEARCH("BAJO",W53)))</formula>
    </cfRule>
  </conditionalFormatting>
  <conditionalFormatting sqref="W10 W14 W17 W22 W30 W34 W36 W39 W45 W51">
    <cfRule type="containsText" dxfId="12" priority="1" operator="containsText" text="EXTREMO">
      <formula>NOT(ISERROR(SEARCH("EXTREMO",W10)))</formula>
    </cfRule>
    <cfRule type="containsText" dxfId="11" priority="2" operator="containsText" text="ALTO">
      <formula>NOT(ISERROR(SEARCH("ALTO",W10)))</formula>
    </cfRule>
    <cfRule type="containsText" dxfId="10" priority="3" operator="containsText" text="MODERADO">
      <formula>NOT(ISERROR(SEARCH("MODERADO",W10)))</formula>
    </cfRule>
    <cfRule type="containsText" dxfId="9" priority="4" operator="containsText" text="BAJO">
      <formula>NOT(ISERROR(SEARCH("BAJO",W10)))</formula>
    </cfRule>
  </conditionalFormatting>
  <dataValidations count="2">
    <dataValidation type="list" allowBlank="1" showInputMessage="1" showErrorMessage="1" sqref="W10:W72 O10 O14 O17 O22 O30 O34 O36 O39 O45 O51 O53:O72" xr:uid="{9E904E0D-66E4-4E8A-A19D-0443D0238705}">
      <formula1>RIESGO</formula1>
    </dataValidation>
    <dataValidation type="list" allowBlank="1" showInputMessage="1" showErrorMessage="1" sqref="G53:G72 I10:L10 I14:L14 I17:L17 I22:L22 I30:L30 I34:L34 I36:L36 I39:L39 I45:L45 I51:L51 I53:L72" xr:uid="{D48B56F3-395A-44FC-8128-E6CC6BCF09EB}">
      <formula1>VALOR</formula1>
    </dataValidation>
  </dataValidations>
  <printOptions horizontalCentered="1" verticalCentered="1"/>
  <pageMargins left="0.70866141732283472" right="0.70866141732283472" top="0.74803149606299213" bottom="0.7480314960629921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B49F6-C1A3-4C42-ABAB-A58630D4EFF8}">
  <sheetPr>
    <tabColor rgb="FFFFFF00"/>
  </sheetPr>
  <dimension ref="A1:J64"/>
  <sheetViews>
    <sheetView zoomScale="70" zoomScaleNormal="70" workbookViewId="0">
      <pane xSplit="4" ySplit="5" topLeftCell="E66" activePane="bottomRight" state="frozen"/>
      <selection pane="topRight" activeCell="E1" sqref="E1"/>
      <selection pane="bottomLeft" activeCell="A6" sqref="A6"/>
      <selection pane="bottomRight" activeCell="E42" sqref="E42"/>
    </sheetView>
  </sheetViews>
  <sheetFormatPr baseColWidth="10" defaultRowHeight="15" x14ac:dyDescent="0.2"/>
  <cols>
    <col min="1" max="1" width="23.42578125" style="24" bestFit="1" customWidth="1"/>
    <col min="2" max="2" width="36" style="25" bestFit="1" customWidth="1"/>
    <col min="3" max="3" width="11.140625" style="24" bestFit="1" customWidth="1"/>
    <col min="4" max="4" width="11.140625" style="24" customWidth="1"/>
    <col min="5" max="5" width="41.7109375" style="24" customWidth="1"/>
    <col min="6" max="6" width="23.42578125" style="24" bestFit="1" customWidth="1"/>
    <col min="7" max="7" width="32" style="24" bestFit="1" customWidth="1"/>
    <col min="8" max="8" width="41.7109375" style="24" customWidth="1"/>
    <col min="9" max="10" width="11.140625" style="24" bestFit="1" customWidth="1"/>
    <col min="11" max="16384" width="11.42578125" style="24"/>
  </cols>
  <sheetData>
    <row r="1" spans="1:10" ht="15" customHeight="1" x14ac:dyDescent="0.2">
      <c r="A1" s="135"/>
      <c r="B1" s="138" t="s">
        <v>119</v>
      </c>
      <c r="C1" s="138"/>
      <c r="D1" s="138"/>
      <c r="E1" s="138"/>
      <c r="F1" s="138"/>
      <c r="G1" s="138"/>
      <c r="H1" s="138"/>
      <c r="I1" s="138"/>
      <c r="J1" s="139"/>
    </row>
    <row r="2" spans="1:10" ht="15" customHeight="1" x14ac:dyDescent="0.2">
      <c r="A2" s="136"/>
      <c r="B2" s="140"/>
      <c r="C2" s="140"/>
      <c r="D2" s="140"/>
      <c r="E2" s="140"/>
      <c r="F2" s="140"/>
      <c r="G2" s="140"/>
      <c r="H2" s="140"/>
      <c r="I2" s="140"/>
      <c r="J2" s="141"/>
    </row>
    <row r="3" spans="1:10" ht="15" customHeight="1" thickBot="1" x14ac:dyDescent="0.25">
      <c r="A3" s="137"/>
      <c r="B3" s="142"/>
      <c r="C3" s="142"/>
      <c r="D3" s="142"/>
      <c r="E3" s="142"/>
      <c r="F3" s="142"/>
      <c r="G3" s="142"/>
      <c r="H3" s="142"/>
      <c r="I3" s="142"/>
      <c r="J3" s="143"/>
    </row>
    <row r="4" spans="1:10" ht="15.75" thickBot="1" x14ac:dyDescent="0.25"/>
    <row r="5" spans="1:10" ht="36.75" thickBot="1" x14ac:dyDescent="0.25">
      <c r="A5" s="29" t="s">
        <v>7</v>
      </c>
      <c r="B5" s="26" t="s">
        <v>16</v>
      </c>
      <c r="C5" s="27" t="s">
        <v>116</v>
      </c>
      <c r="D5" s="28" t="s">
        <v>121</v>
      </c>
      <c r="E5" s="30" t="s">
        <v>17</v>
      </c>
      <c r="F5" s="27" t="s">
        <v>116</v>
      </c>
      <c r="G5" s="28" t="s">
        <v>121</v>
      </c>
      <c r="H5" s="30" t="s">
        <v>120</v>
      </c>
      <c r="I5" s="27" t="s">
        <v>116</v>
      </c>
      <c r="J5" s="28" t="s">
        <v>121</v>
      </c>
    </row>
    <row r="6" spans="1:10" ht="45" x14ac:dyDescent="0.2">
      <c r="A6" s="153" t="s">
        <v>156</v>
      </c>
      <c r="B6" s="127" t="s">
        <v>122</v>
      </c>
      <c r="C6" s="119" t="s">
        <v>117</v>
      </c>
      <c r="D6" s="150">
        <f>+(COUNTIF(C6:C9,"SI"))/(COUNTIF(C6:C9,"*"))</f>
        <v>1</v>
      </c>
      <c r="E6" s="31" t="s">
        <v>166</v>
      </c>
      <c r="F6" s="43" t="s">
        <v>117</v>
      </c>
      <c r="G6" s="150">
        <f>+(COUNTIF(F6:F9,"SI"))/(COUNTIF(F6:F9,"*"))</f>
        <v>0.75</v>
      </c>
      <c r="H6" s="92" t="s">
        <v>115</v>
      </c>
      <c r="I6" s="119" t="s">
        <v>117</v>
      </c>
      <c r="J6" s="150">
        <f>+(COUNTIF(I6:I9,"SI"))/(COUNTIF(I6:I9,"*"))</f>
        <v>1</v>
      </c>
    </row>
    <row r="7" spans="1:10" ht="45" x14ac:dyDescent="0.2">
      <c r="A7" s="154"/>
      <c r="B7" s="159"/>
      <c r="C7" s="90"/>
      <c r="D7" s="151"/>
      <c r="E7" s="32" t="s">
        <v>124</v>
      </c>
      <c r="F7" s="44" t="s">
        <v>118</v>
      </c>
      <c r="G7" s="151"/>
      <c r="H7" s="93"/>
      <c r="I7" s="90"/>
      <c r="J7" s="151"/>
    </row>
    <row r="8" spans="1:10" ht="30" x14ac:dyDescent="0.2">
      <c r="A8" s="154"/>
      <c r="B8" s="159" t="s">
        <v>123</v>
      </c>
      <c r="C8" s="90" t="s">
        <v>117</v>
      </c>
      <c r="D8" s="151"/>
      <c r="E8" s="32" t="s">
        <v>167</v>
      </c>
      <c r="F8" s="44" t="s">
        <v>117</v>
      </c>
      <c r="G8" s="151"/>
      <c r="H8" s="93"/>
      <c r="I8" s="90"/>
      <c r="J8" s="151"/>
    </row>
    <row r="9" spans="1:10" ht="15.75" thickBot="1" x14ac:dyDescent="0.25">
      <c r="A9" s="155"/>
      <c r="B9" s="160"/>
      <c r="C9" s="91"/>
      <c r="D9" s="152"/>
      <c r="E9" s="33" t="s">
        <v>125</v>
      </c>
      <c r="F9" s="45" t="s">
        <v>117</v>
      </c>
      <c r="G9" s="152"/>
      <c r="H9" s="94"/>
      <c r="I9" s="91"/>
      <c r="J9" s="152"/>
    </row>
    <row r="10" spans="1:10" ht="45" customHeight="1" x14ac:dyDescent="0.2">
      <c r="A10" s="156" t="s">
        <v>51</v>
      </c>
      <c r="B10" s="53" t="s">
        <v>157</v>
      </c>
      <c r="C10" s="49" t="s">
        <v>117</v>
      </c>
      <c r="D10" s="144">
        <f>+(COUNTIF(C10:C13,"SI"))/(COUNTIF(C10:C13,"*"))</f>
        <v>1</v>
      </c>
      <c r="E10" s="34" t="s">
        <v>166</v>
      </c>
      <c r="F10" s="40" t="s">
        <v>117</v>
      </c>
      <c r="G10" s="144">
        <f>+(COUNTIF(F10:F13,"SI"))/(COUNTIF(F10:F13,"*"))</f>
        <v>0.75</v>
      </c>
      <c r="H10" s="149" t="s">
        <v>115</v>
      </c>
      <c r="I10" s="129" t="s">
        <v>117</v>
      </c>
      <c r="J10" s="144">
        <f>+(COUNTIF(I10:I13,"SI"))/(COUNTIF(I10:I13,"*"))</f>
        <v>1</v>
      </c>
    </row>
    <row r="11" spans="1:10" ht="45" x14ac:dyDescent="0.2">
      <c r="A11" s="157"/>
      <c r="B11" s="54" t="s">
        <v>126</v>
      </c>
      <c r="C11" s="41" t="s">
        <v>117</v>
      </c>
      <c r="D11" s="145"/>
      <c r="E11" s="35" t="s">
        <v>124</v>
      </c>
      <c r="F11" s="41" t="s">
        <v>118</v>
      </c>
      <c r="G11" s="145"/>
      <c r="H11" s="105"/>
      <c r="I11" s="147"/>
      <c r="J11" s="145"/>
    </row>
    <row r="12" spans="1:10" ht="30" x14ac:dyDescent="0.2">
      <c r="A12" s="157"/>
      <c r="B12" s="54" t="s">
        <v>127</v>
      </c>
      <c r="C12" s="41" t="s">
        <v>117</v>
      </c>
      <c r="D12" s="145"/>
      <c r="E12" s="35" t="s">
        <v>167</v>
      </c>
      <c r="F12" s="41" t="s">
        <v>117</v>
      </c>
      <c r="G12" s="145"/>
      <c r="H12" s="105"/>
      <c r="I12" s="147"/>
      <c r="J12" s="145"/>
    </row>
    <row r="13" spans="1:10" ht="16.5" customHeight="1" thickBot="1" x14ac:dyDescent="0.25">
      <c r="A13" s="158"/>
      <c r="B13" s="55" t="s">
        <v>128</v>
      </c>
      <c r="C13" s="49" t="s">
        <v>117</v>
      </c>
      <c r="D13" s="146"/>
      <c r="E13" s="36" t="s">
        <v>125</v>
      </c>
      <c r="F13" s="42" t="s">
        <v>117</v>
      </c>
      <c r="G13" s="146"/>
      <c r="H13" s="106"/>
      <c r="I13" s="148"/>
      <c r="J13" s="146"/>
    </row>
    <row r="14" spans="1:10" ht="30" x14ac:dyDescent="0.2">
      <c r="A14" s="98" t="s">
        <v>57</v>
      </c>
      <c r="B14" s="56" t="s">
        <v>129</v>
      </c>
      <c r="C14" s="43" t="s">
        <v>117</v>
      </c>
      <c r="D14" s="107">
        <f>+(COUNTIF(C14:C17,"SI"))/(COUNTIF(C14:C17,"*"))</f>
        <v>1</v>
      </c>
      <c r="E14" s="114" t="s">
        <v>133</v>
      </c>
      <c r="F14" s="118" t="s">
        <v>117</v>
      </c>
      <c r="G14" s="107">
        <f>+(COUNTIF(F14:F17,"SI"))/(COUNTIF(F14:F17,"*"))</f>
        <v>1</v>
      </c>
      <c r="H14" s="92" t="s">
        <v>115</v>
      </c>
      <c r="I14" s="118" t="s">
        <v>117</v>
      </c>
      <c r="J14" s="107">
        <f>+(COUNTIF(I14:I17,"SI"))/(COUNTIF(I14:I17,"*"))</f>
        <v>1</v>
      </c>
    </row>
    <row r="15" spans="1:10" ht="30" x14ac:dyDescent="0.2">
      <c r="A15" s="99"/>
      <c r="B15" s="57" t="s">
        <v>130</v>
      </c>
      <c r="C15" s="44" t="s">
        <v>117</v>
      </c>
      <c r="D15" s="108"/>
      <c r="E15" s="115"/>
      <c r="F15" s="119"/>
      <c r="G15" s="108"/>
      <c r="H15" s="93"/>
      <c r="I15" s="162"/>
      <c r="J15" s="108"/>
    </row>
    <row r="16" spans="1:10" ht="30" x14ac:dyDescent="0.2">
      <c r="A16" s="99"/>
      <c r="B16" s="57" t="s">
        <v>131</v>
      </c>
      <c r="C16" s="44" t="s">
        <v>117</v>
      </c>
      <c r="D16" s="108"/>
      <c r="E16" s="116" t="s">
        <v>134</v>
      </c>
      <c r="F16" s="120" t="s">
        <v>117</v>
      </c>
      <c r="G16" s="108"/>
      <c r="H16" s="93"/>
      <c r="I16" s="162"/>
      <c r="J16" s="108"/>
    </row>
    <row r="17" spans="1:10" ht="60.75" thickBot="1" x14ac:dyDescent="0.25">
      <c r="A17" s="100"/>
      <c r="B17" s="58" t="s">
        <v>132</v>
      </c>
      <c r="C17" s="45" t="s">
        <v>117</v>
      </c>
      <c r="D17" s="109"/>
      <c r="E17" s="117"/>
      <c r="F17" s="121"/>
      <c r="G17" s="109"/>
      <c r="H17" s="94"/>
      <c r="I17" s="121"/>
      <c r="J17" s="109"/>
    </row>
    <row r="18" spans="1:10" ht="45" x14ac:dyDescent="0.2">
      <c r="A18" s="101" t="s">
        <v>63</v>
      </c>
      <c r="B18" s="59" t="s">
        <v>158</v>
      </c>
      <c r="C18" s="46" t="s">
        <v>117</v>
      </c>
      <c r="D18" s="95">
        <f>+(COUNTIF(C18:C20,"SI"))/(COUNTIF(C18:C20,"*"))</f>
        <v>1</v>
      </c>
      <c r="E18" s="37" t="s">
        <v>136</v>
      </c>
      <c r="F18" s="46" t="s">
        <v>117</v>
      </c>
      <c r="G18" s="95">
        <f>+(COUNTIF(F18:F20,"SI"))/(COUNTIF(F18:F20,"*"))</f>
        <v>1</v>
      </c>
      <c r="H18" s="104" t="s">
        <v>115</v>
      </c>
      <c r="I18" s="128" t="s">
        <v>117</v>
      </c>
      <c r="J18" s="95">
        <f>+(COUNTIF(I18:I20,"SI"))/(COUNTIF(I18:I20,"*"))</f>
        <v>1</v>
      </c>
    </row>
    <row r="19" spans="1:10" ht="45" customHeight="1" x14ac:dyDescent="0.2">
      <c r="A19" s="102"/>
      <c r="B19" s="54" t="s">
        <v>135</v>
      </c>
      <c r="C19" s="41" t="s">
        <v>117</v>
      </c>
      <c r="D19" s="96"/>
      <c r="E19" s="110" t="s">
        <v>168</v>
      </c>
      <c r="F19" s="112" t="s">
        <v>117</v>
      </c>
      <c r="G19" s="96"/>
      <c r="H19" s="105"/>
      <c r="I19" s="161"/>
      <c r="J19" s="96"/>
    </row>
    <row r="20" spans="1:10" ht="30.75" thickBot="1" x14ac:dyDescent="0.25">
      <c r="A20" s="103"/>
      <c r="B20" s="55" t="s">
        <v>159</v>
      </c>
      <c r="C20" s="42" t="s">
        <v>117</v>
      </c>
      <c r="D20" s="97"/>
      <c r="E20" s="111"/>
      <c r="F20" s="113"/>
      <c r="G20" s="97"/>
      <c r="H20" s="106"/>
      <c r="I20" s="113"/>
      <c r="J20" s="97"/>
    </row>
    <row r="21" spans="1:10" ht="30" customHeight="1" x14ac:dyDescent="0.2">
      <c r="A21" s="122" t="s">
        <v>73</v>
      </c>
      <c r="B21" s="126" t="s">
        <v>131</v>
      </c>
      <c r="C21" s="118" t="s">
        <v>117</v>
      </c>
      <c r="D21" s="107">
        <f>+(COUNTIF(C21:C23,"SI"))/(COUNTIF(C21:C23,"*"))</f>
        <v>1</v>
      </c>
      <c r="E21" s="39" t="s">
        <v>138</v>
      </c>
      <c r="F21" s="48" t="s">
        <v>117</v>
      </c>
      <c r="G21" s="107">
        <f>+(COUNTIF(F21:F23,"SI"))/(COUNTIF(F21:F23,"*"))</f>
        <v>1</v>
      </c>
      <c r="H21" s="124" t="s">
        <v>108</v>
      </c>
      <c r="I21" s="118" t="s">
        <v>117</v>
      </c>
      <c r="J21" s="107">
        <f>+(COUNTIF(I21:I23,"SI"))/(COUNTIF(I21:I23,"*"))</f>
        <v>1</v>
      </c>
    </row>
    <row r="22" spans="1:10" x14ac:dyDescent="0.2">
      <c r="A22" s="99"/>
      <c r="B22" s="127"/>
      <c r="C22" s="119"/>
      <c r="D22" s="108"/>
      <c r="E22" s="32" t="s">
        <v>169</v>
      </c>
      <c r="F22" s="44" t="s">
        <v>117</v>
      </c>
      <c r="G22" s="108"/>
      <c r="H22" s="93"/>
      <c r="I22" s="162"/>
      <c r="J22" s="108"/>
    </row>
    <row r="23" spans="1:10" ht="60.75" thickBot="1" x14ac:dyDescent="0.25">
      <c r="A23" s="123"/>
      <c r="B23" s="60" t="s">
        <v>137</v>
      </c>
      <c r="C23" s="47" t="s">
        <v>117</v>
      </c>
      <c r="D23" s="108"/>
      <c r="E23" s="38" t="s">
        <v>139</v>
      </c>
      <c r="F23" s="47" t="s">
        <v>117</v>
      </c>
      <c r="G23" s="108"/>
      <c r="H23" s="125"/>
      <c r="I23" s="162"/>
      <c r="J23" s="108"/>
    </row>
    <row r="24" spans="1:10" ht="30" x14ac:dyDescent="0.2">
      <c r="A24" s="101" t="s">
        <v>77</v>
      </c>
      <c r="B24" s="59" t="s">
        <v>140</v>
      </c>
      <c r="C24" s="46" t="s">
        <v>117</v>
      </c>
      <c r="D24" s="95">
        <f>+(COUNTIF(C24:C27,"SI"))/(COUNTIF(C24:C27,"*"))</f>
        <v>0.75</v>
      </c>
      <c r="E24" s="130" t="s">
        <v>175</v>
      </c>
      <c r="F24" s="128" t="s">
        <v>117</v>
      </c>
      <c r="G24" s="95">
        <f>+(COUNTIF(F24:F27,"SI"))/(COUNTIF(F24:F27,"*"))</f>
        <v>0.5</v>
      </c>
      <c r="H24" s="104" t="s">
        <v>108</v>
      </c>
      <c r="I24" s="163" t="s">
        <v>117</v>
      </c>
      <c r="J24" s="95">
        <f>+(COUNTIF(I24:I27,"SI"))/(COUNTIF(I24:I27,"*"))</f>
        <v>1</v>
      </c>
    </row>
    <row r="25" spans="1:10" ht="30" x14ac:dyDescent="0.2">
      <c r="A25" s="102"/>
      <c r="B25" s="54" t="s">
        <v>141</v>
      </c>
      <c r="C25" s="41" t="s">
        <v>117</v>
      </c>
      <c r="D25" s="96"/>
      <c r="E25" s="131"/>
      <c r="F25" s="129"/>
      <c r="G25" s="96"/>
      <c r="H25" s="105"/>
      <c r="I25" s="147"/>
      <c r="J25" s="96"/>
    </row>
    <row r="26" spans="1:10" ht="30" x14ac:dyDescent="0.2">
      <c r="A26" s="102"/>
      <c r="B26" s="54" t="s">
        <v>142</v>
      </c>
      <c r="C26" s="41" t="s">
        <v>118</v>
      </c>
      <c r="D26" s="96"/>
      <c r="E26" s="110" t="s">
        <v>170</v>
      </c>
      <c r="F26" s="112" t="s">
        <v>118</v>
      </c>
      <c r="G26" s="96"/>
      <c r="H26" s="105"/>
      <c r="I26" s="147"/>
      <c r="J26" s="96"/>
    </row>
    <row r="27" spans="1:10" ht="60.75" customHeight="1" thickBot="1" x14ac:dyDescent="0.25">
      <c r="A27" s="103"/>
      <c r="B27" s="55" t="s">
        <v>160</v>
      </c>
      <c r="C27" s="42" t="s">
        <v>117</v>
      </c>
      <c r="D27" s="97"/>
      <c r="E27" s="111"/>
      <c r="F27" s="113"/>
      <c r="G27" s="97"/>
      <c r="H27" s="106"/>
      <c r="I27" s="148"/>
      <c r="J27" s="97"/>
    </row>
    <row r="28" spans="1:10" ht="60" x14ac:dyDescent="0.2">
      <c r="A28" s="98" t="s">
        <v>82</v>
      </c>
      <c r="B28" s="56" t="s">
        <v>161</v>
      </c>
      <c r="C28" s="43" t="s">
        <v>117</v>
      </c>
      <c r="D28" s="107">
        <f>+(COUNTIF(C28:C31,"SI"))/(COUNTIF(C28:C31,"*"))</f>
        <v>0.75</v>
      </c>
      <c r="E28" s="114" t="s">
        <v>144</v>
      </c>
      <c r="F28" s="118" t="s">
        <v>117</v>
      </c>
      <c r="G28" s="107">
        <f>+(COUNTIF(F28:F31,"SI"))/(COUNTIF(F28:F31,"*"))</f>
        <v>1</v>
      </c>
      <c r="H28" s="92" t="s">
        <v>108</v>
      </c>
      <c r="I28" s="162" t="s">
        <v>117</v>
      </c>
      <c r="J28" s="107">
        <f>+(COUNTIF(I28:I31,"SI"))/(COUNTIF(I28:I31,"*"))</f>
        <v>1</v>
      </c>
    </row>
    <row r="29" spans="1:10" ht="60" x14ac:dyDescent="0.2">
      <c r="A29" s="98"/>
      <c r="B29" s="56" t="s">
        <v>162</v>
      </c>
      <c r="C29" s="43" t="s">
        <v>118</v>
      </c>
      <c r="D29" s="108"/>
      <c r="E29" s="115"/>
      <c r="F29" s="119"/>
      <c r="G29" s="108"/>
      <c r="H29" s="92"/>
      <c r="I29" s="162"/>
      <c r="J29" s="108"/>
    </row>
    <row r="30" spans="1:10" ht="60" x14ac:dyDescent="0.2">
      <c r="A30" s="99"/>
      <c r="B30" s="57" t="s">
        <v>163</v>
      </c>
      <c r="C30" s="44" t="s">
        <v>117</v>
      </c>
      <c r="D30" s="108"/>
      <c r="E30" s="116" t="s">
        <v>145</v>
      </c>
      <c r="F30" s="120" t="s">
        <v>117</v>
      </c>
      <c r="G30" s="108"/>
      <c r="H30" s="93"/>
      <c r="I30" s="162"/>
      <c r="J30" s="108"/>
    </row>
    <row r="31" spans="1:10" ht="60.75" thickBot="1" x14ac:dyDescent="0.25">
      <c r="A31" s="100"/>
      <c r="B31" s="58" t="s">
        <v>160</v>
      </c>
      <c r="C31" s="45" t="s">
        <v>117</v>
      </c>
      <c r="D31" s="109"/>
      <c r="E31" s="117"/>
      <c r="F31" s="121"/>
      <c r="G31" s="109"/>
      <c r="H31" s="94"/>
      <c r="I31" s="121"/>
      <c r="J31" s="109"/>
    </row>
    <row r="32" spans="1:10" ht="60" x14ac:dyDescent="0.2">
      <c r="A32" s="101" t="s">
        <v>87</v>
      </c>
      <c r="B32" s="59" t="s">
        <v>146</v>
      </c>
      <c r="C32" s="46" t="s">
        <v>117</v>
      </c>
      <c r="D32" s="95">
        <f>+(COUNTIF(C32:C35,"SI"))/(COUNTIF(C32:C35,"*"))</f>
        <v>1</v>
      </c>
      <c r="E32" s="37" t="s">
        <v>171</v>
      </c>
      <c r="F32" s="46" t="s">
        <v>117</v>
      </c>
      <c r="G32" s="95">
        <f>+(COUNTIF(F32:F35,"SI"))/(COUNTIF(F32:F35,"*"))</f>
        <v>1</v>
      </c>
      <c r="H32" s="104" t="s">
        <v>115</v>
      </c>
      <c r="I32" s="128" t="s">
        <v>117</v>
      </c>
      <c r="J32" s="95">
        <f>+(COUNTIF(I32:I35,"SI"))/(COUNTIF(I32:I35,"*"))</f>
        <v>1</v>
      </c>
    </row>
    <row r="33" spans="1:10" ht="45" x14ac:dyDescent="0.2">
      <c r="A33" s="102"/>
      <c r="B33" s="54" t="s">
        <v>147</v>
      </c>
      <c r="C33" s="41" t="s">
        <v>117</v>
      </c>
      <c r="D33" s="96"/>
      <c r="E33" s="35" t="s">
        <v>172</v>
      </c>
      <c r="F33" s="41" t="s">
        <v>117</v>
      </c>
      <c r="G33" s="96"/>
      <c r="H33" s="105"/>
      <c r="I33" s="161"/>
      <c r="J33" s="96"/>
    </row>
    <row r="34" spans="1:10" ht="45" customHeight="1" x14ac:dyDescent="0.2">
      <c r="A34" s="102"/>
      <c r="B34" s="134" t="s">
        <v>148</v>
      </c>
      <c r="C34" s="112" t="s">
        <v>117</v>
      </c>
      <c r="D34" s="96"/>
      <c r="E34" s="35" t="s">
        <v>149</v>
      </c>
      <c r="F34" s="41" t="s">
        <v>117</v>
      </c>
      <c r="G34" s="96"/>
      <c r="H34" s="105"/>
      <c r="I34" s="161"/>
      <c r="J34" s="96"/>
    </row>
    <row r="35" spans="1:10" ht="30.75" thickBot="1" x14ac:dyDescent="0.25">
      <c r="A35" s="103"/>
      <c r="B35" s="133"/>
      <c r="C35" s="113"/>
      <c r="D35" s="97"/>
      <c r="E35" s="36" t="s">
        <v>150</v>
      </c>
      <c r="F35" s="42" t="s">
        <v>117</v>
      </c>
      <c r="G35" s="97"/>
      <c r="H35" s="106"/>
      <c r="I35" s="113"/>
      <c r="J35" s="97"/>
    </row>
    <row r="36" spans="1:10" x14ac:dyDescent="0.2">
      <c r="A36" s="122" t="s">
        <v>96</v>
      </c>
      <c r="B36" s="126" t="s">
        <v>164</v>
      </c>
      <c r="C36" s="118" t="s">
        <v>118</v>
      </c>
      <c r="D36" s="107">
        <f>+(COUNTIF(C36:C39,"SI"))/(COUNTIF(C36:C39,"*"))</f>
        <v>0</v>
      </c>
      <c r="E36" s="39" t="s">
        <v>152</v>
      </c>
      <c r="F36" s="48" t="s">
        <v>117</v>
      </c>
      <c r="G36" s="107">
        <f>+(COUNTIF(F36:F39,"SI"))/(COUNTIF(F36:F39,"*"))</f>
        <v>0.75</v>
      </c>
      <c r="H36" s="124" t="s">
        <v>115</v>
      </c>
      <c r="I36" s="118" t="s">
        <v>117</v>
      </c>
      <c r="J36" s="107">
        <f>+(COUNTIF(I36:I39,"SI"))/(COUNTIF(I36:I39,"*"))</f>
        <v>1</v>
      </c>
    </row>
    <row r="37" spans="1:10" ht="75" x14ac:dyDescent="0.2">
      <c r="A37" s="99"/>
      <c r="B37" s="127"/>
      <c r="C37" s="119"/>
      <c r="D37" s="108"/>
      <c r="E37" s="32" t="s">
        <v>173</v>
      </c>
      <c r="F37" s="44" t="s">
        <v>117</v>
      </c>
      <c r="G37" s="108"/>
      <c r="H37" s="93"/>
      <c r="I37" s="162"/>
      <c r="J37" s="108"/>
    </row>
    <row r="38" spans="1:10" ht="30" x14ac:dyDescent="0.2">
      <c r="A38" s="99"/>
      <c r="B38" s="166" t="s">
        <v>151</v>
      </c>
      <c r="C38" s="120" t="s">
        <v>118</v>
      </c>
      <c r="D38" s="108"/>
      <c r="E38" s="32" t="s">
        <v>174</v>
      </c>
      <c r="F38" s="44" t="s">
        <v>117</v>
      </c>
      <c r="G38" s="108"/>
      <c r="H38" s="93"/>
      <c r="I38" s="162"/>
      <c r="J38" s="108"/>
    </row>
    <row r="39" spans="1:10" ht="30.75" thickBot="1" x14ac:dyDescent="0.25">
      <c r="A39" s="100"/>
      <c r="B39" s="167"/>
      <c r="C39" s="121"/>
      <c r="D39" s="109"/>
      <c r="E39" s="33" t="s">
        <v>153</v>
      </c>
      <c r="F39" s="45" t="s">
        <v>118</v>
      </c>
      <c r="G39" s="109"/>
      <c r="H39" s="94"/>
      <c r="I39" s="121"/>
      <c r="J39" s="109"/>
    </row>
    <row r="40" spans="1:10" ht="54.75" customHeight="1" x14ac:dyDescent="0.2">
      <c r="A40" s="165" t="s">
        <v>104</v>
      </c>
      <c r="B40" s="132" t="s">
        <v>165</v>
      </c>
      <c r="C40" s="128" t="s">
        <v>117</v>
      </c>
      <c r="D40" s="95">
        <f>+(COUNTIF(C40,"SI"))/(COUNTIF(C40,"*"))</f>
        <v>1</v>
      </c>
      <c r="E40" s="34" t="s">
        <v>154</v>
      </c>
      <c r="F40" s="40" t="s">
        <v>117</v>
      </c>
      <c r="G40" s="95">
        <f>+(COUNTIF(F40,"SI"))/(COUNTIF(F40,"*"))</f>
        <v>1</v>
      </c>
      <c r="H40" s="149" t="s">
        <v>115</v>
      </c>
      <c r="I40" s="161" t="s">
        <v>117</v>
      </c>
      <c r="J40" s="95">
        <f>+(COUNTIF(I40,"SI"))/(COUNTIF(I40,"*"))</f>
        <v>1</v>
      </c>
    </row>
    <row r="41" spans="1:10" ht="54.75" customHeight="1" thickBot="1" x14ac:dyDescent="0.25">
      <c r="A41" s="103"/>
      <c r="B41" s="133"/>
      <c r="C41" s="113"/>
      <c r="D41" s="97"/>
      <c r="E41" s="36" t="s">
        <v>155</v>
      </c>
      <c r="F41" s="42" t="s">
        <v>117</v>
      </c>
      <c r="G41" s="97"/>
      <c r="H41" s="106"/>
      <c r="I41" s="113"/>
      <c r="J41" s="97"/>
    </row>
    <row r="44" spans="1:10" ht="15.75" x14ac:dyDescent="0.25">
      <c r="A44" s="164" t="s">
        <v>206</v>
      </c>
      <c r="B44" s="164"/>
      <c r="C44" s="164"/>
      <c r="D44" s="164"/>
      <c r="F44" s="164" t="s">
        <v>4</v>
      </c>
      <c r="G44" s="164"/>
      <c r="H44" s="164"/>
      <c r="I44" s="164"/>
      <c r="J44" s="164"/>
    </row>
    <row r="47" spans="1:10" ht="15.75" x14ac:dyDescent="0.25">
      <c r="A47" s="50" t="s">
        <v>207</v>
      </c>
      <c r="B47" t="s">
        <v>209</v>
      </c>
      <c r="C47"/>
      <c r="F47" s="50" t="s">
        <v>207</v>
      </c>
      <c r="G47" t="s">
        <v>210</v>
      </c>
      <c r="H47"/>
    </row>
    <row r="48" spans="1:10" ht="15.75" x14ac:dyDescent="0.25">
      <c r="A48" s="51" t="s">
        <v>39</v>
      </c>
      <c r="B48" s="52">
        <v>5</v>
      </c>
      <c r="C48"/>
      <c r="F48" s="51" t="s">
        <v>39</v>
      </c>
      <c r="G48" s="52">
        <v>4</v>
      </c>
      <c r="H48"/>
    </row>
    <row r="49" spans="1:8" ht="15.75" x14ac:dyDescent="0.25">
      <c r="A49" s="51" t="s">
        <v>40</v>
      </c>
      <c r="B49" s="52">
        <v>2</v>
      </c>
      <c r="C49"/>
      <c r="F49" s="51" t="s">
        <v>37</v>
      </c>
      <c r="G49" s="52">
        <v>1</v>
      </c>
      <c r="H49"/>
    </row>
    <row r="50" spans="1:8" ht="15.75" x14ac:dyDescent="0.25">
      <c r="A50" s="51" t="s">
        <v>38</v>
      </c>
      <c r="B50" s="52">
        <v>3</v>
      </c>
      <c r="C50"/>
      <c r="F50" s="51" t="s">
        <v>38</v>
      </c>
      <c r="G50" s="52">
        <v>5</v>
      </c>
      <c r="H50"/>
    </row>
    <row r="51" spans="1:8" ht="15.75" x14ac:dyDescent="0.25">
      <c r="A51" s="51" t="s">
        <v>208</v>
      </c>
      <c r="B51" s="52">
        <v>10</v>
      </c>
      <c r="C51"/>
      <c r="F51" s="51" t="s">
        <v>208</v>
      </c>
      <c r="G51" s="52">
        <v>10</v>
      </c>
      <c r="H51"/>
    </row>
    <row r="52" spans="1:8" ht="15.75" x14ac:dyDescent="0.25">
      <c r="A52"/>
      <c r="B52"/>
      <c r="C52"/>
      <c r="F52"/>
      <c r="G52"/>
      <c r="H52"/>
    </row>
    <row r="53" spans="1:8" ht="15.75" x14ac:dyDescent="0.25">
      <c r="A53"/>
      <c r="B53"/>
      <c r="C53"/>
      <c r="F53"/>
      <c r="G53"/>
      <c r="H53"/>
    </row>
    <row r="54" spans="1:8" ht="15.75" x14ac:dyDescent="0.25">
      <c r="A54"/>
      <c r="B54"/>
      <c r="C54"/>
      <c r="F54"/>
      <c r="G54"/>
      <c r="H54"/>
    </row>
    <row r="55" spans="1:8" ht="15.75" x14ac:dyDescent="0.25">
      <c r="A55"/>
      <c r="B55"/>
      <c r="C55"/>
      <c r="F55"/>
      <c r="G55"/>
      <c r="H55"/>
    </row>
    <row r="56" spans="1:8" ht="15.75" x14ac:dyDescent="0.25">
      <c r="A56"/>
      <c r="B56"/>
      <c r="C56"/>
      <c r="F56"/>
      <c r="G56"/>
      <c r="H56"/>
    </row>
    <row r="57" spans="1:8" ht="15.75" x14ac:dyDescent="0.25">
      <c r="A57"/>
      <c r="B57"/>
      <c r="C57"/>
      <c r="F57"/>
      <c r="G57"/>
      <c r="H57"/>
    </row>
    <row r="58" spans="1:8" ht="15.75" x14ac:dyDescent="0.25">
      <c r="A58"/>
      <c r="B58"/>
      <c r="C58"/>
      <c r="F58"/>
      <c r="G58"/>
      <c r="H58"/>
    </row>
    <row r="59" spans="1:8" ht="15.75" x14ac:dyDescent="0.25">
      <c r="A59"/>
      <c r="B59"/>
      <c r="C59"/>
      <c r="F59"/>
      <c r="G59"/>
      <c r="H59"/>
    </row>
    <row r="60" spans="1:8" ht="15.75" x14ac:dyDescent="0.25">
      <c r="A60"/>
      <c r="B60"/>
      <c r="C60"/>
      <c r="F60"/>
      <c r="G60"/>
      <c r="H60"/>
    </row>
    <row r="61" spans="1:8" ht="15.75" x14ac:dyDescent="0.25">
      <c r="A61"/>
      <c r="B61"/>
      <c r="C61"/>
      <c r="F61"/>
      <c r="G61"/>
      <c r="H61"/>
    </row>
    <row r="62" spans="1:8" ht="15.75" x14ac:dyDescent="0.25">
      <c r="A62"/>
      <c r="B62"/>
      <c r="C62"/>
      <c r="F62"/>
      <c r="G62"/>
      <c r="H62"/>
    </row>
    <row r="63" spans="1:8" ht="15.75" x14ac:dyDescent="0.25">
      <c r="A63"/>
      <c r="B63"/>
      <c r="C63"/>
      <c r="F63"/>
      <c r="G63"/>
      <c r="H63"/>
    </row>
    <row r="64" spans="1:8" ht="15.75" x14ac:dyDescent="0.25">
      <c r="A64"/>
      <c r="B64"/>
      <c r="C64"/>
      <c r="F64"/>
      <c r="G64"/>
      <c r="H64"/>
    </row>
  </sheetData>
  <autoFilter ref="A5:J41" xr:uid="{1B3B49F6-C1A3-4C42-ABAB-A58630D4EFF8}"/>
  <mergeCells count="92">
    <mergeCell ref="A44:D44"/>
    <mergeCell ref="F44:J44"/>
    <mergeCell ref="I36:I39"/>
    <mergeCell ref="J36:J39"/>
    <mergeCell ref="I40:I41"/>
    <mergeCell ref="J40:J41"/>
    <mergeCell ref="A36:A39"/>
    <mergeCell ref="H36:H39"/>
    <mergeCell ref="A40:A41"/>
    <mergeCell ref="H40:H41"/>
    <mergeCell ref="B36:B37"/>
    <mergeCell ref="B38:B39"/>
    <mergeCell ref="D36:D39"/>
    <mergeCell ref="C36:C37"/>
    <mergeCell ref="C38:C39"/>
    <mergeCell ref="G36:G39"/>
    <mergeCell ref="I32:I35"/>
    <mergeCell ref="J32:J35"/>
    <mergeCell ref="I14:I17"/>
    <mergeCell ref="J14:J17"/>
    <mergeCell ref="I18:I20"/>
    <mergeCell ref="J18:J20"/>
    <mergeCell ref="I21:I23"/>
    <mergeCell ref="J21:J23"/>
    <mergeCell ref="I24:I27"/>
    <mergeCell ref="J24:J27"/>
    <mergeCell ref="I28:I31"/>
    <mergeCell ref="J28:J31"/>
    <mergeCell ref="A1:A3"/>
    <mergeCell ref="B1:J3"/>
    <mergeCell ref="D10:D13"/>
    <mergeCell ref="G10:G13"/>
    <mergeCell ref="I10:I13"/>
    <mergeCell ref="J10:J13"/>
    <mergeCell ref="H10:H13"/>
    <mergeCell ref="I6:I9"/>
    <mergeCell ref="D6:D9"/>
    <mergeCell ref="G6:G9"/>
    <mergeCell ref="J6:J9"/>
    <mergeCell ref="A6:A9"/>
    <mergeCell ref="A10:A13"/>
    <mergeCell ref="B6:B7"/>
    <mergeCell ref="B8:B9"/>
    <mergeCell ref="C6:C7"/>
    <mergeCell ref="B40:B41"/>
    <mergeCell ref="C40:C41"/>
    <mergeCell ref="A28:A31"/>
    <mergeCell ref="H28:H31"/>
    <mergeCell ref="A32:A35"/>
    <mergeCell ref="H32:H35"/>
    <mergeCell ref="E28:E29"/>
    <mergeCell ref="E30:E31"/>
    <mergeCell ref="D28:D31"/>
    <mergeCell ref="F28:F29"/>
    <mergeCell ref="F30:F31"/>
    <mergeCell ref="G28:G31"/>
    <mergeCell ref="B34:B35"/>
    <mergeCell ref="C34:C35"/>
    <mergeCell ref="A21:A23"/>
    <mergeCell ref="H21:H23"/>
    <mergeCell ref="A24:A27"/>
    <mergeCell ref="H24:H27"/>
    <mergeCell ref="B21:B22"/>
    <mergeCell ref="C21:C22"/>
    <mergeCell ref="D21:D23"/>
    <mergeCell ref="F24:F25"/>
    <mergeCell ref="F26:F27"/>
    <mergeCell ref="G24:G27"/>
    <mergeCell ref="D24:D27"/>
    <mergeCell ref="E26:E27"/>
    <mergeCell ref="G21:G23"/>
    <mergeCell ref="E24:E25"/>
    <mergeCell ref="A14:A17"/>
    <mergeCell ref="H14:H17"/>
    <mergeCell ref="A18:A20"/>
    <mergeCell ref="H18:H20"/>
    <mergeCell ref="D14:D17"/>
    <mergeCell ref="D18:D20"/>
    <mergeCell ref="G18:G20"/>
    <mergeCell ref="E19:E20"/>
    <mergeCell ref="F19:F20"/>
    <mergeCell ref="E14:E15"/>
    <mergeCell ref="E16:E17"/>
    <mergeCell ref="F14:F15"/>
    <mergeCell ref="G14:G17"/>
    <mergeCell ref="F16:F17"/>
    <mergeCell ref="C8:C9"/>
    <mergeCell ref="H6:H9"/>
    <mergeCell ref="D32:D35"/>
    <mergeCell ref="G32:G35"/>
    <mergeCell ref="D40:D41"/>
    <mergeCell ref="G40:G41"/>
  </mergeCells>
  <conditionalFormatting sqref="D6:D41">
    <cfRule type="cellIs" dxfId="8" priority="9" operator="between">
      <formula>0</formula>
      <formula>0.6</formula>
    </cfRule>
    <cfRule type="cellIs" dxfId="7" priority="8" operator="between">
      <formula>0.61</formula>
      <formula>0.8</formula>
    </cfRule>
    <cfRule type="cellIs" dxfId="6" priority="7" operator="between">
      <formula>0.81</formula>
      <formula>1</formula>
    </cfRule>
  </conditionalFormatting>
  <conditionalFormatting sqref="G6:G41">
    <cfRule type="cellIs" dxfId="5" priority="4" operator="between">
      <formula>0.81</formula>
      <formula>1</formula>
    </cfRule>
    <cfRule type="cellIs" dxfId="4" priority="5" operator="between">
      <formula>0.61</formula>
      <formula>0.8</formula>
    </cfRule>
    <cfRule type="cellIs" dxfId="3" priority="6" operator="between">
      <formula>0</formula>
      <formula>0.6</formula>
    </cfRule>
  </conditionalFormatting>
  <conditionalFormatting sqref="J6:J41">
    <cfRule type="cellIs" dxfId="2" priority="1" operator="between">
      <formula>0.81</formula>
      <formula>1</formula>
    </cfRule>
    <cfRule type="cellIs" dxfId="1" priority="2" operator="between">
      <formula>0.61</formula>
      <formula>0.8</formula>
    </cfRule>
    <cfRule type="cellIs" dxfId="0" priority="3" operator="between">
      <formula>0</formula>
      <formula>0.6</formula>
    </cfRule>
  </conditionalFormatting>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493E-A6FA-4D93-B846-4EEF781B65F4}">
  <sheetPr>
    <tabColor rgb="FFFF0000"/>
  </sheetPr>
  <dimension ref="A1:D15"/>
  <sheetViews>
    <sheetView workbookViewId="0">
      <selection activeCell="A2" sqref="A2"/>
    </sheetView>
  </sheetViews>
  <sheetFormatPr baseColWidth="10" defaultRowHeight="14.25" x14ac:dyDescent="0.2"/>
  <cols>
    <col min="1" max="1" width="5.7109375" style="4" bestFit="1" customWidth="1"/>
    <col min="2" max="3" width="14.140625" style="4" customWidth="1"/>
    <col min="4" max="4" width="50.42578125" style="4" customWidth="1"/>
    <col min="5" max="16384" width="11.42578125" style="4"/>
  </cols>
  <sheetData>
    <row r="1" spans="1:4" ht="15" x14ac:dyDescent="0.25">
      <c r="A1" s="168" t="s">
        <v>29</v>
      </c>
      <c r="B1" s="168"/>
      <c r="C1" s="168"/>
      <c r="D1" s="168"/>
    </row>
    <row r="2" spans="1:4" ht="15" x14ac:dyDescent="0.25">
      <c r="A2" s="6" t="s">
        <v>30</v>
      </c>
      <c r="B2" s="6" t="s">
        <v>31</v>
      </c>
      <c r="C2" s="6" t="s">
        <v>32</v>
      </c>
      <c r="D2" s="6" t="s">
        <v>33</v>
      </c>
    </row>
    <row r="3" spans="1:4" x14ac:dyDescent="0.2">
      <c r="A3" s="5">
        <v>1</v>
      </c>
      <c r="B3" s="5">
        <v>2</v>
      </c>
      <c r="C3" s="8">
        <v>44510</v>
      </c>
      <c r="D3" s="5" t="s">
        <v>34</v>
      </c>
    </row>
    <row r="4" spans="1:4" x14ac:dyDescent="0.2">
      <c r="A4" s="5">
        <v>2</v>
      </c>
      <c r="B4" s="5">
        <v>3</v>
      </c>
      <c r="C4" s="8">
        <v>44735</v>
      </c>
      <c r="D4" s="5" t="s">
        <v>35</v>
      </c>
    </row>
    <row r="5" spans="1:4" x14ac:dyDescent="0.2">
      <c r="A5" s="5"/>
      <c r="B5" s="5"/>
      <c r="C5" s="8"/>
      <c r="D5" s="5"/>
    </row>
    <row r="6" spans="1:4" x14ac:dyDescent="0.2">
      <c r="A6" s="5"/>
      <c r="B6" s="5"/>
      <c r="C6" s="5"/>
      <c r="D6" s="5"/>
    </row>
    <row r="7" spans="1:4" x14ac:dyDescent="0.2">
      <c r="A7" s="5"/>
      <c r="B7" s="5"/>
      <c r="C7" s="5"/>
      <c r="D7" s="5"/>
    </row>
    <row r="8" spans="1:4" x14ac:dyDescent="0.2">
      <c r="A8" s="5"/>
      <c r="B8" s="5"/>
      <c r="C8" s="5"/>
      <c r="D8" s="5"/>
    </row>
    <row r="9" spans="1:4" x14ac:dyDescent="0.2">
      <c r="A9" s="5"/>
      <c r="B9" s="5"/>
      <c r="C9" s="5"/>
      <c r="D9" s="5"/>
    </row>
    <row r="10" spans="1:4" x14ac:dyDescent="0.2">
      <c r="A10" s="5"/>
      <c r="B10" s="5"/>
      <c r="C10" s="5"/>
      <c r="D10" s="5"/>
    </row>
    <row r="11" spans="1:4" x14ac:dyDescent="0.2">
      <c r="A11" s="5"/>
      <c r="B11" s="5"/>
      <c r="C11" s="5"/>
      <c r="D11" s="5"/>
    </row>
    <row r="12" spans="1:4" x14ac:dyDescent="0.2">
      <c r="A12" s="5"/>
      <c r="B12" s="5"/>
      <c r="C12" s="5"/>
      <c r="D12" s="5"/>
    </row>
    <row r="13" spans="1:4" x14ac:dyDescent="0.2">
      <c r="A13" s="5"/>
      <c r="B13" s="5"/>
      <c r="C13" s="5"/>
      <c r="D13" s="5"/>
    </row>
    <row r="14" spans="1:4" x14ac:dyDescent="0.2">
      <c r="A14" s="5"/>
      <c r="B14" s="5"/>
      <c r="C14" s="5"/>
      <c r="D14" s="5"/>
    </row>
    <row r="15" spans="1:4" x14ac:dyDescent="0.2">
      <c r="A15" s="5"/>
      <c r="B15" s="5"/>
      <c r="C15" s="5"/>
      <c r="D15" s="5"/>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51A51-585B-4979-B82C-9737E0139CF5}">
  <dimension ref="A1:B5"/>
  <sheetViews>
    <sheetView workbookViewId="0">
      <selection activeCell="C1" sqref="C1:C19"/>
    </sheetView>
  </sheetViews>
  <sheetFormatPr baseColWidth="10" defaultRowHeight="15" x14ac:dyDescent="0.25"/>
  <sheetData>
    <row r="1" spans="1:2" x14ac:dyDescent="0.25">
      <c r="A1">
        <v>1</v>
      </c>
      <c r="B1" t="s">
        <v>37</v>
      </c>
    </row>
    <row r="2" spans="1:2" x14ac:dyDescent="0.25">
      <c r="A2">
        <v>2</v>
      </c>
      <c r="B2" t="s">
        <v>38</v>
      </c>
    </row>
    <row r="3" spans="1:2" x14ac:dyDescent="0.25">
      <c r="A3">
        <v>3</v>
      </c>
      <c r="B3" t="s">
        <v>39</v>
      </c>
    </row>
    <row r="4" spans="1:2" x14ac:dyDescent="0.25">
      <c r="A4">
        <v>4</v>
      </c>
      <c r="B4" t="s">
        <v>40</v>
      </c>
    </row>
    <row r="5" spans="1:2"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Matriz Riesgos Est</vt:lpstr>
      <vt:lpstr>Seguimiento 30-06-22</vt:lpstr>
      <vt:lpstr>Ctrl Cambios</vt:lpstr>
      <vt:lpstr>Tablas</vt:lpstr>
      <vt:lpstr>'Matriz Riesgos Est'!Área_de_impresión</vt:lpstr>
      <vt:lpstr>RIESGO</vt:lpstr>
      <vt:lpstr>VALOR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Fernando Villamil Vega</cp:lastModifiedBy>
  <cp:revision/>
  <dcterms:created xsi:type="dcterms:W3CDTF">2021-02-25T15:46:19Z</dcterms:created>
  <dcterms:modified xsi:type="dcterms:W3CDTF">2022-07-24T16:12:51Z</dcterms:modified>
  <cp:category/>
  <cp:contentStatus/>
</cp:coreProperties>
</file>